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AppData\Roaming\VNPT Plugin\Files\FileTemp\"/>
    </mc:Choice>
  </mc:AlternateContent>
  <bookViews>
    <workbookView xWindow="-105" yWindow="-105" windowWidth="19425" windowHeight="10425" activeTab="1"/>
  </bookViews>
  <sheets>
    <sheet name="Bieu 01" sheetId="2" r:id="rId1"/>
    <sheet name="Bieu  02" sheetId="5" r:id="rId2"/>
    <sheet name="Doi chieu tong hop" sheetId="3" state="hidden" r:id="rId3"/>
    <sheet name="Nguon can doi" sheetId="4" state="hidden" r:id="rId4"/>
  </sheets>
  <definedNames>
    <definedName name="_xlnm.Print_Area" localSheetId="1">'Bieu  02'!$A$1:$E$10</definedName>
    <definedName name="_xlnm.Print_Area" localSheetId="0">'Bieu 01'!$A$1:$I$91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" l="1"/>
  <c r="E8" i="2"/>
  <c r="F8" i="2"/>
  <c r="G8" i="2"/>
  <c r="H8" i="2"/>
  <c r="C8" i="2"/>
  <c r="G4" i="3" l="1"/>
  <c r="H4" i="3" s="1"/>
  <c r="D7" i="3"/>
  <c r="E7" i="3" s="1"/>
  <c r="G7" i="3"/>
  <c r="H7" i="3" s="1"/>
  <c r="F18" i="3"/>
  <c r="E18" i="3"/>
  <c r="F17" i="3"/>
  <c r="E17" i="3"/>
  <c r="F16" i="3"/>
  <c r="E16" i="3"/>
  <c r="F15" i="3"/>
  <c r="E15" i="3"/>
  <c r="F14" i="3"/>
  <c r="E14" i="3"/>
  <c r="F13" i="3"/>
  <c r="E13" i="3"/>
  <c r="F12" i="3"/>
  <c r="E12" i="3"/>
  <c r="F11" i="3"/>
  <c r="E11" i="3"/>
  <c r="G6" i="3"/>
  <c r="H6" i="3" s="1"/>
  <c r="D6" i="3"/>
  <c r="E6" i="3" s="1"/>
  <c r="G5" i="3"/>
  <c r="H5" i="3" s="1"/>
  <c r="D5" i="3"/>
  <c r="E5" i="3" s="1"/>
  <c r="D4" i="3"/>
  <c r="E4" i="3" s="1"/>
  <c r="D3" i="3"/>
  <c r="G3" i="3" l="1"/>
  <c r="G8" i="3" s="1"/>
  <c r="H8" i="3" s="1"/>
  <c r="E3" i="3"/>
  <c r="D8" i="3"/>
  <c r="E8" i="3" s="1"/>
  <c r="H3" i="3" l="1"/>
</calcChain>
</file>

<file path=xl/sharedStrings.xml><?xml version="1.0" encoding="utf-8"?>
<sst xmlns="http://schemas.openxmlformats.org/spreadsheetml/2006/main" count="114" uniqueCount="89">
  <si>
    <t>STT</t>
  </si>
  <si>
    <t>Tăng/giảm</t>
  </si>
  <si>
    <t>Ghi chú</t>
  </si>
  <si>
    <t>Trồng trọt</t>
  </si>
  <si>
    <t>Triệu đồng</t>
  </si>
  <si>
    <t>Chăn nuôi</t>
  </si>
  <si>
    <t>Thủy sản</t>
  </si>
  <si>
    <t>Lâm nghiệp</t>
  </si>
  <si>
    <t>Chè khô các loại</t>
  </si>
  <si>
    <t>Tấn</t>
  </si>
  <si>
    <t>Hàng địa phương tham gia xuất khẩu</t>
  </si>
  <si>
    <t>Triệu USD</t>
  </si>
  <si>
    <t>Lượt</t>
  </si>
  <si>
    <t>Thu sử dụng đất</t>
  </si>
  <si>
    <t>Chỉ tiêu</t>
  </si>
  <si>
    <t>Đơn vị</t>
  </si>
  <si>
    <t>Năm 2026</t>
  </si>
  <si>
    <t>Khu vực I (Nông, Lâm, Thủy)</t>
  </si>
  <si>
    <t>Khu vực II (Công nghiệp, Xây dựng)</t>
  </si>
  <si>
    <t>Trong đó: Công nghiệp</t>
  </si>
  <si>
    <t>Xây dựng</t>
  </si>
  <si>
    <t>Khu vực III (Dịch vụ)</t>
  </si>
  <si>
    <t>Thu nhập bình quân đầu người/năm</t>
  </si>
  <si>
    <t>BẢNG ĐỐI CHIẾU, CÂN ĐỐI CÁC CHỈ TIÊU BIỂU 02</t>
  </si>
  <si>
    <t>Nhóm chỉ tiêu</t>
  </si>
  <si>
    <t>Theo biểu tổng hợp 2025</t>
  </si>
  <si>
    <t>Tổng Biểu 02 2025</t>
  </si>
  <si>
    <t>Chênh lệch 2025</t>
  </si>
  <si>
    <t>Theo biểu tổng hợp 2026</t>
  </si>
  <si>
    <t>Tổng Biểu 02 2026</t>
  </si>
  <si>
    <t>Chênh lệch 2026</t>
  </si>
  <si>
    <t>Trong đó: Xây dựng</t>
  </si>
  <si>
    <t>Tổng GTSX trên địa bàn</t>
  </si>
  <si>
    <t>Chỉ tiêu chuyên ngành bổ sung</t>
  </si>
  <si>
    <t>Năm 2025</t>
  </si>
  <si>
    <t>Tốc độ (%)</t>
  </si>
  <si>
    <t>Nguồn/Ghi chú</t>
  </si>
  <si>
    <t>Giá trị sản xuất CN theo giá so sánh 2010</t>
  </si>
  <si>
    <t>Biểu ngành CN-TM-DV</t>
  </si>
  <si>
    <t>Tổng mức bán lẻ HH và doanh thu dịch vụ</t>
  </si>
  <si>
    <t>Lượt khách du lịch</t>
  </si>
  <si>
    <t>Doanh thu du lịch</t>
  </si>
  <si>
    <t>Thu NSNN trên địa bàn</t>
  </si>
  <si>
    <t>Phụ lục phân bổ 2026</t>
  </si>
  <si>
    <t>Kế hoạch theo dõi của xã</t>
  </si>
  <si>
    <t>NGUỒN SỐ LIỆU VÀ NGUYÊN TẮC CÂN ĐỐI</t>
  </si>
  <si>
    <t>Nội dung</t>
  </si>
  <si>
    <t>Nguồn số liệu</t>
  </si>
  <si>
    <t>Cách xử lý/cân đối</t>
  </si>
  <si>
    <t>Tổng GTSX, KV I, KV II, KV III</t>
  </si>
  <si>
    <t>Biểu tổng hợp chi tiết GTSX Mường Kim 2025-2026</t>
  </si>
  <si>
    <t>Lấy trực tiếp làm số đối chiếu</t>
  </si>
  <si>
    <t>Nông nghiệp và dịch vụ có liên quan</t>
  </si>
  <si>
    <t>Biểu tổng hợp chi tiết GTSX</t>
  </si>
  <si>
    <t>Dùng làm tổng để phân bổ trồng trọt/chăn nuôi</t>
  </si>
  <si>
    <t>Biểu nông nghiệp + cân đối theo tỷ trọng</t>
  </si>
  <si>
    <t>Phân bổ theo tỷ trọng trồng trọt trong tổng trồng trọt + chăn nuôi</t>
  </si>
  <si>
    <t>Tỷ trọng 2025 72.72%; 2026 69.54%</t>
  </si>
  <si>
    <t>Phân bổ theo tỷ trọng chăn nuôi trong tổng trồng trọt + chăn nuôi</t>
  </si>
  <si>
    <t>Tỷ trọng 2025 27.28%; 2026 30.46%</t>
  </si>
  <si>
    <t>Năm 2025 cân đối để khớp KV I; năm 2026 lấy theo ngành cấp II</t>
  </si>
  <si>
    <t>Lấy theo ngành cấp II</t>
  </si>
  <si>
    <t>Công nghiệp, xây dựng</t>
  </si>
  <si>
    <t>Lấy theo ngành cấp I và đối chiếu KV II</t>
  </si>
  <si>
    <t>Dịch vụ</t>
  </si>
  <si>
    <t>Lấy theo ngành cấp I và đối chiếu KV III</t>
  </si>
  <si>
    <t>Sản phẩm CN-TM-DV</t>
  </si>
  <si>
    <t>Quy đổi tỷ đồng sang triệu đồng đối với các chỉ tiêu giá trị</t>
  </si>
  <si>
    <t>Không cộng trực tiếp vào tổng GTSX</t>
  </si>
  <si>
    <t>Thu NSNN, doanh nghiệp, hộ/cá thể, HTX</t>
  </si>
  <si>
    <t>Phụ lục chỉ số phân bổ dịch vụ 2026</t>
  </si>
  <si>
    <t>Điền chỉ tiêu năm 2026; năm 2025 chưa có trong biểu tổng hợp chi tiết nên để 0 để tránh dấu ...</t>
  </si>
  <si>
    <t>Công nghiệp</t>
  </si>
  <si>
    <t>TT</t>
  </si>
  <si>
    <t>Tổng giá trị sản phẩm trên địa bàn</t>
  </si>
  <si>
    <t>Khu vực II (Công nghiệp, xây dựng)</t>
  </si>
  <si>
    <t>Trong đó</t>
  </si>
  <si>
    <t>Tổng</t>
  </si>
  <si>
    <t>Xã Mường Kim</t>
  </si>
  <si>
    <t>Tốc độ tăng tổng giá trị sản phẩm năm 2026 (%)</t>
  </si>
  <si>
    <t>Tên xã</t>
  </si>
  <si>
    <t>Thu nhập bình quân đầu người năm 2026 (nghìn đồng)</t>
  </si>
  <si>
    <t>Bình quân 1 người/tháng</t>
  </si>
  <si>
    <t>Bình quân 1 người/năm</t>
  </si>
  <si>
    <t>Biểu số 01</t>
  </si>
  <si>
    <t>PHÂN BỔ CHỈ TIÊU TỐC ĐỘ TĂNG TỔNG GIÁ TRỊ SẢN PHẨM XÃ MƯỜNG KIM NĂM 2026</t>
  </si>
  <si>
    <t>PHÂN BỔ CHỈ TIÊU THU NHẬP BÌNH QUÂN ĐẦU NGƯỜI XÃ MƯỜNG KIM NĂM 2026</t>
  </si>
  <si>
    <t>Biểu số 02</t>
  </si>
  <si>
    <t>(Kèm theo Nghị quyết số:         /NQ-HĐND ngày     /7/2026 của HĐND xã Mường Kim)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</si>
</sst>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₫_-;\-* #,##0.00\ _₫_-;_-* &quot;-&quot;??\ _₫_-;_-@_-"/>
    <numFmt numFmtId="165" formatCode="_-* #,##0\ _₫_-;\-* #,##0\ _₫_-;_-* &quot;-&quot;??\ _₫_-;_-@_-"/>
  </numFmts>
  <fonts count="9">
    <font>
      <sz val="11"/>
      <name val="Carlito"/>
    </font>
    <font>
      <b/>
      <sz val="14"/>
      <color rgb="FFFFFFFF"/>
      <name val="Carlito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11"/>
      <color rgb="FFFFFFFF"/>
      <name val="Times New Roman"/>
      <family val="1"/>
    </font>
    <font>
      <b/>
      <sz val="14"/>
      <color rgb="FFFFFFFF"/>
      <name val="Times New Roman"/>
      <family val="1"/>
    </font>
    <font>
      <sz val="11"/>
      <name val="Carlito"/>
    </font>
  </fonts>
  <fills count="4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4472C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47">
    <xf numFmtId="0" fontId="0" fillId="0" borderId="0" xfId="0"/>
    <xf numFmtId="0" fontId="3" fillId="0" borderId="1" xfId="0" applyFont="1" applyBorder="1"/>
    <xf numFmtId="0" fontId="2" fillId="0" borderId="1" xfId="0" applyFont="1" applyBorder="1"/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5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2" fontId="5" fillId="0" borderId="2" xfId="0" applyNumberFormat="1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4" fontId="6" fillId="0" borderId="2" xfId="0" applyNumberFormat="1" applyFont="1" applyBorder="1" applyAlignment="1">
      <alignment vertical="center" wrapText="1"/>
    </xf>
    <xf numFmtId="164" fontId="3" fillId="0" borderId="2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5" fontId="2" fillId="0" borderId="2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65" fontId="3" fillId="0" borderId="2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1" fillId="2" borderId="0" xfId="0" applyFont="1" applyFill="1" applyAlignment="1">
      <alignment horizontal="center" wrapText="1"/>
    </xf>
    <xf numFmtId="0" fontId="2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pane xSplit="1" ySplit="8" topLeftCell="B9" activePane="bottomRight" state="frozen"/>
      <selection pane="topRight" activeCell="B1" sqref="B1"/>
      <selection pane="bottomLeft" activeCell="A7" sqref="A7"/>
      <selection pane="bottomRight" activeCell="E8" sqref="E8"/>
    </sheetView>
  </sheetViews>
  <sheetFormatPr defaultColWidth="9" defaultRowHeight="15.75"/>
  <cols>
    <col min="1" max="1" width="6.875" style="1" customWidth="1"/>
    <col min="2" max="2" width="23.625" style="1" customWidth="1"/>
    <col min="3" max="3" width="15.125" style="1" customWidth="1"/>
    <col min="4" max="7" width="14" style="1" customWidth="1"/>
    <col min="8" max="8" width="14.125" style="1" customWidth="1"/>
    <col min="9" max="9" width="16.125" style="1" customWidth="1"/>
    <col min="10" max="16384" width="9" style="1"/>
  </cols>
  <sheetData>
    <row r="1" spans="1:9">
      <c r="I1" s="46" t="s">
        <v>84</v>
      </c>
    </row>
    <row r="2" spans="1:9" ht="43.5" customHeight="1">
      <c r="A2" s="31" t="s">
        <v>85</v>
      </c>
      <c r="B2" s="31"/>
      <c r="C2" s="31"/>
      <c r="D2" s="31"/>
      <c r="E2" s="31"/>
      <c r="F2" s="31"/>
      <c r="G2" s="31"/>
      <c r="H2" s="31"/>
      <c r="I2" s="31"/>
    </row>
    <row r="3" spans="1:9" ht="30.75" customHeight="1">
      <c r="A3" s="32" t="s">
        <v>88</v>
      </c>
      <c r="B3" s="32"/>
      <c r="C3" s="32"/>
      <c r="D3" s="32"/>
      <c r="E3" s="32"/>
      <c r="F3" s="32"/>
      <c r="G3" s="32"/>
      <c r="H3" s="32"/>
      <c r="I3" s="32"/>
    </row>
    <row r="4" spans="1:9">
      <c r="A4" s="4"/>
      <c r="B4" s="4"/>
      <c r="C4" s="4"/>
      <c r="D4" s="4"/>
      <c r="E4" s="4"/>
      <c r="F4" s="4"/>
      <c r="G4" s="4"/>
      <c r="H4" s="4"/>
      <c r="I4" s="4"/>
    </row>
    <row r="5" spans="1:9" s="2" customFormat="1" ht="37.5" customHeight="1">
      <c r="A5" s="39" t="s">
        <v>0</v>
      </c>
      <c r="B5" s="39" t="s">
        <v>14</v>
      </c>
      <c r="C5" s="33" t="s">
        <v>74</v>
      </c>
      <c r="D5" s="33" t="s">
        <v>17</v>
      </c>
      <c r="E5" s="36" t="s">
        <v>75</v>
      </c>
      <c r="F5" s="37"/>
      <c r="G5" s="38"/>
      <c r="H5" s="33" t="s">
        <v>21</v>
      </c>
      <c r="I5" s="39" t="s">
        <v>2</v>
      </c>
    </row>
    <row r="6" spans="1:9" s="2" customFormat="1" ht="37.5" customHeight="1">
      <c r="A6" s="41"/>
      <c r="B6" s="41"/>
      <c r="C6" s="34"/>
      <c r="D6" s="34"/>
      <c r="E6" s="39" t="s">
        <v>77</v>
      </c>
      <c r="F6" s="36" t="s">
        <v>76</v>
      </c>
      <c r="G6" s="38"/>
      <c r="H6" s="34"/>
      <c r="I6" s="41"/>
    </row>
    <row r="7" spans="1:9" s="2" customFormat="1" ht="37.5" customHeight="1">
      <c r="A7" s="40"/>
      <c r="B7" s="40"/>
      <c r="C7" s="35"/>
      <c r="D7" s="35"/>
      <c r="E7" s="40"/>
      <c r="F7" s="6" t="s">
        <v>72</v>
      </c>
      <c r="G7" s="6" t="s">
        <v>20</v>
      </c>
      <c r="H7" s="35"/>
      <c r="I7" s="40"/>
    </row>
    <row r="8" spans="1:9" s="2" customFormat="1" ht="57" customHeight="1">
      <c r="A8" s="6"/>
      <c r="B8" s="29" t="s">
        <v>79</v>
      </c>
      <c r="C8" s="30">
        <f>+C9</f>
        <v>110.15</v>
      </c>
      <c r="D8" s="30">
        <f t="shared" ref="D8:H8" si="0">+D9</f>
        <v>103.08</v>
      </c>
      <c r="E8" s="30">
        <f t="shared" si="0"/>
        <v>113.08</v>
      </c>
      <c r="F8" s="30">
        <f t="shared" si="0"/>
        <v>112.5</v>
      </c>
      <c r="G8" s="30">
        <f t="shared" si="0"/>
        <v>115.68</v>
      </c>
      <c r="H8" s="30">
        <f t="shared" si="0"/>
        <v>106.71</v>
      </c>
      <c r="I8" s="6"/>
    </row>
    <row r="9" spans="1:9" ht="57" customHeight="1">
      <c r="A9" s="3">
        <v>1</v>
      </c>
      <c r="B9" s="5" t="s">
        <v>78</v>
      </c>
      <c r="C9" s="22">
        <v>110.15</v>
      </c>
      <c r="D9" s="22">
        <v>103.08</v>
      </c>
      <c r="E9" s="22">
        <v>113.08</v>
      </c>
      <c r="F9" s="22">
        <v>112.5</v>
      </c>
      <c r="G9" s="22">
        <v>115.68</v>
      </c>
      <c r="H9" s="22">
        <v>106.71</v>
      </c>
      <c r="I9" s="3"/>
    </row>
  </sheetData>
  <mergeCells count="11">
    <mergeCell ref="A2:I2"/>
    <mergeCell ref="A3:I3"/>
    <mergeCell ref="D5:D7"/>
    <mergeCell ref="E5:G5"/>
    <mergeCell ref="E6:E7"/>
    <mergeCell ref="F6:G6"/>
    <mergeCell ref="H5:H7"/>
    <mergeCell ref="A5:A7"/>
    <mergeCell ref="B5:B7"/>
    <mergeCell ref="C5:C7"/>
    <mergeCell ref="I5:I7"/>
  </mergeCells>
  <pageMargins left="0.22" right="0.1574803149606299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A3" sqref="A3:E3"/>
    </sheetView>
  </sheetViews>
  <sheetFormatPr defaultColWidth="9" defaultRowHeight="15.75"/>
  <cols>
    <col min="1" max="1" width="6.875" style="1" customWidth="1"/>
    <col min="2" max="2" width="33.875" style="1" customWidth="1"/>
    <col min="3" max="3" width="14" style="1" customWidth="1"/>
    <col min="4" max="4" width="14.125" style="1" customWidth="1"/>
    <col min="5" max="5" width="17.75" style="1" customWidth="1"/>
    <col min="6" max="16384" width="9" style="1"/>
  </cols>
  <sheetData>
    <row r="1" spans="1:5">
      <c r="E1" s="46" t="s">
        <v>87</v>
      </c>
    </row>
    <row r="2" spans="1:5" ht="36" customHeight="1">
      <c r="A2" s="31" t="s">
        <v>86</v>
      </c>
      <c r="B2" s="31"/>
      <c r="C2" s="31"/>
      <c r="D2" s="31"/>
      <c r="E2" s="31"/>
    </row>
    <row r="3" spans="1:5" ht="16.5" customHeight="1">
      <c r="A3" s="32" t="s">
        <v>88</v>
      </c>
      <c r="B3" s="32"/>
      <c r="C3" s="32"/>
      <c r="D3" s="32"/>
      <c r="E3" s="32"/>
    </row>
    <row r="4" spans="1:5">
      <c r="A4" s="4"/>
      <c r="B4" s="4"/>
      <c r="C4" s="4"/>
      <c r="D4" s="4"/>
      <c r="E4" s="4"/>
    </row>
    <row r="5" spans="1:5" s="2" customFormat="1" ht="47.25" customHeight="1">
      <c r="A5" s="42" t="s">
        <v>73</v>
      </c>
      <c r="B5" s="42" t="s">
        <v>80</v>
      </c>
      <c r="C5" s="43" t="s">
        <v>81</v>
      </c>
      <c r="D5" s="43"/>
      <c r="E5" s="42" t="s">
        <v>2</v>
      </c>
    </row>
    <row r="6" spans="1:5" s="2" customFormat="1" ht="47.25" customHeight="1">
      <c r="A6" s="42"/>
      <c r="B6" s="42"/>
      <c r="C6" s="23" t="s">
        <v>82</v>
      </c>
      <c r="D6" s="23" t="s">
        <v>83</v>
      </c>
      <c r="E6" s="42"/>
    </row>
    <row r="7" spans="1:5" s="25" customFormat="1" ht="47.25" customHeight="1">
      <c r="A7" s="6"/>
      <c r="B7" s="7" t="s">
        <v>22</v>
      </c>
      <c r="C7" s="24">
        <v>3270</v>
      </c>
      <c r="D7" s="24">
        <v>39240</v>
      </c>
      <c r="E7" s="8"/>
    </row>
    <row r="8" spans="1:5" s="27" customFormat="1" ht="47.25" customHeight="1">
      <c r="A8" s="3">
        <v>1</v>
      </c>
      <c r="B8" s="26" t="s">
        <v>78</v>
      </c>
      <c r="C8" s="28">
        <v>3270</v>
      </c>
      <c r="D8" s="28">
        <v>39240</v>
      </c>
      <c r="E8" s="26"/>
    </row>
  </sheetData>
  <mergeCells count="6">
    <mergeCell ref="A2:E2"/>
    <mergeCell ref="A3:E3"/>
    <mergeCell ref="A5:A6"/>
    <mergeCell ref="B5:B6"/>
    <mergeCell ref="C5:D5"/>
    <mergeCell ref="E5:E6"/>
  </mergeCells>
  <pageMargins left="0.38" right="0.1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opLeftCell="A10" workbookViewId="0">
      <selection activeCell="D10" sqref="D10"/>
    </sheetView>
  </sheetViews>
  <sheetFormatPr defaultRowHeight="14.25"/>
  <cols>
    <col min="1" max="1" width="11.375" customWidth="1"/>
    <col min="2" max="2" width="30" customWidth="1"/>
    <col min="3" max="3" width="12.625" customWidth="1"/>
    <col min="4" max="4" width="18" customWidth="1"/>
    <col min="5" max="5" width="11.25" customWidth="1"/>
    <col min="6" max="6" width="19.75" customWidth="1"/>
    <col min="7" max="7" width="16.125" customWidth="1"/>
    <col min="8" max="8" width="12.125" customWidth="1"/>
  </cols>
  <sheetData>
    <row r="1" spans="1:8" ht="18.75">
      <c r="A1" s="44" t="s">
        <v>23</v>
      </c>
      <c r="B1" s="44"/>
      <c r="C1" s="44"/>
      <c r="D1" s="44"/>
      <c r="E1" s="44"/>
      <c r="F1" s="44"/>
      <c r="G1" s="44"/>
      <c r="H1" s="44"/>
    </row>
    <row r="2" spans="1:8" ht="28.5">
      <c r="A2" s="20" t="s">
        <v>0</v>
      </c>
      <c r="B2" s="20" t="s">
        <v>24</v>
      </c>
      <c r="C2" s="20" t="s">
        <v>25</v>
      </c>
      <c r="D2" s="20" t="s">
        <v>26</v>
      </c>
      <c r="E2" s="20" t="s">
        <v>27</v>
      </c>
      <c r="F2" s="20" t="s">
        <v>28</v>
      </c>
      <c r="G2" s="20" t="s">
        <v>29</v>
      </c>
      <c r="H2" s="20" t="s">
        <v>30</v>
      </c>
    </row>
    <row r="3" spans="1:8" ht="15">
      <c r="A3" s="17">
        <v>1</v>
      </c>
      <c r="B3" s="17" t="s">
        <v>17</v>
      </c>
      <c r="C3" s="18">
        <v>351189</v>
      </c>
      <c r="D3" s="18" t="e">
        <f>#REF!</f>
        <v>#REF!</v>
      </c>
      <c r="E3" s="18" t="e">
        <f t="shared" ref="E3:E8" si="0">D3-C3</f>
        <v>#REF!</v>
      </c>
      <c r="F3" s="18">
        <v>362015.97</v>
      </c>
      <c r="G3" s="18" t="e">
        <f>#REF!</f>
        <v>#REF!</v>
      </c>
      <c r="H3" s="18" t="e">
        <f t="shared" ref="H3:H8" si="1">G3-F3</f>
        <v>#REF!</v>
      </c>
    </row>
    <row r="4" spans="1:8" ht="15">
      <c r="A4" s="17">
        <v>2</v>
      </c>
      <c r="B4" s="17" t="s">
        <v>18</v>
      </c>
      <c r="C4" s="18">
        <v>1265740.2</v>
      </c>
      <c r="D4" s="18" t="e">
        <f>#REF!</f>
        <v>#REF!</v>
      </c>
      <c r="E4" s="18" t="e">
        <f t="shared" si="0"/>
        <v>#REF!</v>
      </c>
      <c r="F4" s="18">
        <v>1431315.39</v>
      </c>
      <c r="G4" s="18" t="e">
        <f>#REF!</f>
        <v>#REF!</v>
      </c>
      <c r="H4" s="18" t="e">
        <f t="shared" si="1"/>
        <v>#REF!</v>
      </c>
    </row>
    <row r="5" spans="1:8" ht="15">
      <c r="A5" s="17">
        <v>3</v>
      </c>
      <c r="B5" s="17" t="s">
        <v>19</v>
      </c>
      <c r="C5" s="18">
        <v>1035410.9</v>
      </c>
      <c r="D5" s="18" t="e">
        <f>#REF!</f>
        <v>#REF!</v>
      </c>
      <c r="E5" s="18" t="e">
        <f t="shared" si="0"/>
        <v>#REF!</v>
      </c>
      <c r="F5" s="18">
        <v>1164878.6299999999</v>
      </c>
      <c r="G5" s="18" t="e">
        <f>#REF!</f>
        <v>#REF!</v>
      </c>
      <c r="H5" s="18" t="e">
        <f t="shared" si="1"/>
        <v>#REF!</v>
      </c>
    </row>
    <row r="6" spans="1:8" ht="15">
      <c r="A6" s="17">
        <v>4</v>
      </c>
      <c r="B6" s="17" t="s">
        <v>31</v>
      </c>
      <c r="C6" s="18">
        <v>230329.34</v>
      </c>
      <c r="D6" s="18" t="e">
        <f>#REF!</f>
        <v>#REF!</v>
      </c>
      <c r="E6" s="18" t="e">
        <f t="shared" si="0"/>
        <v>#REF!</v>
      </c>
      <c r="F6" s="18">
        <v>266436.76</v>
      </c>
      <c r="G6" s="18" t="e">
        <f>#REF!</f>
        <v>#REF!</v>
      </c>
      <c r="H6" s="18" t="e">
        <f t="shared" si="1"/>
        <v>#REF!</v>
      </c>
    </row>
    <row r="7" spans="1:8" ht="15">
      <c r="A7" s="17">
        <v>5</v>
      </c>
      <c r="B7" s="17" t="s">
        <v>21</v>
      </c>
      <c r="C7" s="18">
        <v>355462.5</v>
      </c>
      <c r="D7" s="18" t="e">
        <f>#REF!</f>
        <v>#REF!</v>
      </c>
      <c r="E7" s="18" t="e">
        <f t="shared" si="0"/>
        <v>#REF!</v>
      </c>
      <c r="F7" s="18">
        <v>379329.3</v>
      </c>
      <c r="G7" s="18" t="e">
        <f>#REF!</f>
        <v>#REF!</v>
      </c>
      <c r="H7" s="18" t="e">
        <f t="shared" si="1"/>
        <v>#REF!</v>
      </c>
    </row>
    <row r="8" spans="1:8" ht="15">
      <c r="A8" s="17">
        <v>6</v>
      </c>
      <c r="B8" s="17" t="s">
        <v>32</v>
      </c>
      <c r="C8" s="18">
        <v>1972391.7</v>
      </c>
      <c r="D8" s="18" t="e">
        <f>D3+D4+D7</f>
        <v>#REF!</v>
      </c>
      <c r="E8" s="18" t="e">
        <f t="shared" si="0"/>
        <v>#REF!</v>
      </c>
      <c r="F8" s="18">
        <v>2172660.66</v>
      </c>
      <c r="G8" s="18" t="e">
        <f>G3+G4+G7</f>
        <v>#REF!</v>
      </c>
      <c r="H8" s="18" t="e">
        <f t="shared" si="1"/>
        <v>#REF!</v>
      </c>
    </row>
    <row r="9" spans="1:8" ht="15">
      <c r="A9" s="17"/>
      <c r="B9" s="17"/>
      <c r="C9" s="18"/>
      <c r="D9" s="18"/>
      <c r="E9" s="18"/>
      <c r="F9" s="18"/>
      <c r="G9" s="18"/>
      <c r="H9" s="18"/>
    </row>
    <row r="10" spans="1:8" ht="57">
      <c r="A10" s="20" t="s">
        <v>33</v>
      </c>
      <c r="B10" s="20" t="s">
        <v>15</v>
      </c>
      <c r="C10" s="21" t="s">
        <v>34</v>
      </c>
      <c r="D10" s="21" t="s">
        <v>16</v>
      </c>
      <c r="E10" s="21" t="s">
        <v>1</v>
      </c>
      <c r="F10" s="21" t="s">
        <v>35</v>
      </c>
      <c r="G10" s="21" t="s">
        <v>36</v>
      </c>
      <c r="H10" s="18"/>
    </row>
    <row r="11" spans="1:8" ht="60">
      <c r="A11" s="17" t="s">
        <v>37</v>
      </c>
      <c r="B11" s="17" t="s">
        <v>4</v>
      </c>
      <c r="C11" s="18">
        <v>25000</v>
      </c>
      <c r="D11" s="18">
        <v>68000</v>
      </c>
      <c r="E11" s="18">
        <f t="shared" ref="E11:E18" si="2">D11-C11</f>
        <v>43000</v>
      </c>
      <c r="F11" s="19">
        <f t="shared" ref="F11:F18" si="3">IFERROR(D11/C11*100,"")</f>
        <v>272</v>
      </c>
      <c r="G11" s="18" t="s">
        <v>38</v>
      </c>
      <c r="H11" s="18"/>
    </row>
    <row r="12" spans="1:8" ht="30">
      <c r="A12" s="17" t="s">
        <v>8</v>
      </c>
      <c r="B12" s="17" t="s">
        <v>9</v>
      </c>
      <c r="C12" s="18">
        <v>500</v>
      </c>
      <c r="D12" s="18">
        <v>1360</v>
      </c>
      <c r="E12" s="18">
        <f t="shared" si="2"/>
        <v>860</v>
      </c>
      <c r="F12" s="19">
        <f t="shared" si="3"/>
        <v>272</v>
      </c>
      <c r="G12" s="18" t="s">
        <v>38</v>
      </c>
      <c r="H12" s="18"/>
    </row>
    <row r="13" spans="1:8" ht="60">
      <c r="A13" s="17" t="s">
        <v>39</v>
      </c>
      <c r="B13" s="17" t="s">
        <v>4</v>
      </c>
      <c r="C13" s="18">
        <v>60500</v>
      </c>
      <c r="D13" s="18">
        <v>72689</v>
      </c>
      <c r="E13" s="18">
        <f t="shared" si="2"/>
        <v>12189</v>
      </c>
      <c r="F13" s="19">
        <f t="shared" si="3"/>
        <v>120.14710743801653</v>
      </c>
      <c r="G13" s="18" t="s">
        <v>38</v>
      </c>
      <c r="H13" s="18"/>
    </row>
    <row r="14" spans="1:8" ht="45">
      <c r="A14" s="17" t="s">
        <v>10</v>
      </c>
      <c r="B14" s="17" t="s">
        <v>11</v>
      </c>
      <c r="C14" s="18">
        <v>1</v>
      </c>
      <c r="D14" s="18">
        <v>2.72</v>
      </c>
      <c r="E14" s="18">
        <f t="shared" si="2"/>
        <v>1.7200000000000002</v>
      </c>
      <c r="F14" s="19">
        <f t="shared" si="3"/>
        <v>272</v>
      </c>
      <c r="G14" s="18" t="s">
        <v>38</v>
      </c>
      <c r="H14" s="18"/>
    </row>
    <row r="15" spans="1:8" ht="30">
      <c r="A15" s="17" t="s">
        <v>40</v>
      </c>
      <c r="B15" s="17" t="s">
        <v>12</v>
      </c>
      <c r="C15" s="18">
        <v>45554</v>
      </c>
      <c r="D15" s="18">
        <v>50110</v>
      </c>
      <c r="E15" s="18">
        <f t="shared" si="2"/>
        <v>4556</v>
      </c>
      <c r="F15" s="19">
        <f t="shared" si="3"/>
        <v>110.00131711814549</v>
      </c>
      <c r="G15" s="18" t="s">
        <v>38</v>
      </c>
      <c r="H15" s="18"/>
    </row>
    <row r="16" spans="1:8" ht="30">
      <c r="A16" s="17" t="s">
        <v>41</v>
      </c>
      <c r="B16" s="17" t="s">
        <v>4</v>
      </c>
      <c r="C16" s="18">
        <v>29498</v>
      </c>
      <c r="D16" s="18">
        <v>32513</v>
      </c>
      <c r="E16" s="18">
        <f t="shared" si="2"/>
        <v>3015</v>
      </c>
      <c r="F16" s="19">
        <f t="shared" si="3"/>
        <v>110.22103193436843</v>
      </c>
      <c r="G16" s="18" t="s">
        <v>38</v>
      </c>
      <c r="H16" s="18"/>
    </row>
    <row r="17" spans="1:8" ht="30">
      <c r="A17" s="17" t="s">
        <v>42</v>
      </c>
      <c r="B17" s="17" t="s">
        <v>4</v>
      </c>
      <c r="C17" s="18">
        <v>0</v>
      </c>
      <c r="D17" s="18">
        <v>10500</v>
      </c>
      <c r="E17" s="18">
        <f t="shared" si="2"/>
        <v>10500</v>
      </c>
      <c r="F17" s="19" t="str">
        <f t="shared" si="3"/>
        <v/>
      </c>
      <c r="G17" s="18" t="s">
        <v>43</v>
      </c>
      <c r="H17" s="18"/>
    </row>
    <row r="18" spans="1:8" ht="30">
      <c r="A18" s="17" t="s">
        <v>13</v>
      </c>
      <c r="B18" s="17" t="s">
        <v>4</v>
      </c>
      <c r="C18" s="18">
        <v>0</v>
      </c>
      <c r="D18" s="18">
        <v>1500</v>
      </c>
      <c r="E18" s="18">
        <f t="shared" si="2"/>
        <v>1500</v>
      </c>
      <c r="F18" s="19" t="str">
        <f t="shared" si="3"/>
        <v/>
      </c>
      <c r="G18" s="18" t="s">
        <v>44</v>
      </c>
      <c r="H18" s="18"/>
    </row>
  </sheetData>
  <mergeCells count="1">
    <mergeCell ref="A1:H1"/>
  </mergeCells>
  <pageMargins left="0.32" right="0.2" top="0.35" bottom="0.32" header="0.2" footer="0.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D7" sqref="D7"/>
    </sheetView>
  </sheetViews>
  <sheetFormatPr defaultRowHeight="14.25"/>
  <cols>
    <col min="1" max="1" width="5.375" customWidth="1"/>
    <col min="2" max="2" width="25.875" customWidth="1"/>
    <col min="3" max="3" width="28.25" customWidth="1"/>
    <col min="4" max="4" width="35.375" customWidth="1"/>
    <col min="5" max="5" width="15" customWidth="1"/>
    <col min="6" max="6" width="14.125" customWidth="1"/>
    <col min="7" max="7" width="21.625" customWidth="1"/>
  </cols>
  <sheetData>
    <row r="1" spans="1:7" ht="18">
      <c r="B1" s="45" t="s">
        <v>45</v>
      </c>
      <c r="C1" s="45"/>
      <c r="D1" s="45"/>
      <c r="E1" s="45"/>
      <c r="F1" s="45"/>
      <c r="G1" s="45"/>
    </row>
    <row r="2" spans="1:7" s="14" customFormat="1" ht="24.75" customHeight="1">
      <c r="A2" s="9" t="s">
        <v>73</v>
      </c>
      <c r="B2" s="13" t="s">
        <v>46</v>
      </c>
      <c r="C2" s="13" t="s">
        <v>47</v>
      </c>
      <c r="D2" s="13" t="s">
        <v>48</v>
      </c>
      <c r="E2" s="13" t="s">
        <v>34</v>
      </c>
      <c r="F2" s="13" t="s">
        <v>16</v>
      </c>
      <c r="G2" s="13" t="s">
        <v>2</v>
      </c>
    </row>
    <row r="3" spans="1:7" ht="30">
      <c r="A3" s="9">
        <v>1</v>
      </c>
      <c r="B3" s="11" t="s">
        <v>49</v>
      </c>
      <c r="C3" s="11" t="s">
        <v>50</v>
      </c>
      <c r="D3" s="11" t="s">
        <v>51</v>
      </c>
      <c r="E3" s="15">
        <v>1972391.7</v>
      </c>
      <c r="F3" s="15">
        <v>2172660.66</v>
      </c>
      <c r="G3" s="11"/>
    </row>
    <row r="4" spans="1:7" ht="30">
      <c r="A4" s="9">
        <v>2</v>
      </c>
      <c r="B4" s="11" t="s">
        <v>52</v>
      </c>
      <c r="C4" s="11" t="s">
        <v>53</v>
      </c>
      <c r="D4" s="11" t="s">
        <v>54</v>
      </c>
      <c r="E4" s="15">
        <v>286757.3</v>
      </c>
      <c r="F4" s="15">
        <v>302906.67</v>
      </c>
      <c r="G4" s="11"/>
    </row>
    <row r="5" spans="1:7" ht="30">
      <c r="A5" s="9">
        <v>3</v>
      </c>
      <c r="B5" s="11" t="s">
        <v>3</v>
      </c>
      <c r="C5" s="11" t="s">
        <v>55</v>
      </c>
      <c r="D5" s="11" t="s">
        <v>56</v>
      </c>
      <c r="E5" s="15">
        <v>208528.20623040057</v>
      </c>
      <c r="F5" s="15">
        <v>210641.80595841724</v>
      </c>
      <c r="G5" s="11" t="s">
        <v>57</v>
      </c>
    </row>
    <row r="6" spans="1:7" ht="30">
      <c r="A6" s="9">
        <v>4</v>
      </c>
      <c r="B6" s="11" t="s">
        <v>5</v>
      </c>
      <c r="C6" s="11" t="s">
        <v>55</v>
      </c>
      <c r="D6" s="11" t="s">
        <v>58</v>
      </c>
      <c r="E6" s="15">
        <v>78229.093769599422</v>
      </c>
      <c r="F6" s="15">
        <v>92264.864041582754</v>
      </c>
      <c r="G6" s="11" t="s">
        <v>59</v>
      </c>
    </row>
    <row r="7" spans="1:7" ht="30">
      <c r="A7" s="9">
        <v>5</v>
      </c>
      <c r="B7" s="11" t="s">
        <v>6</v>
      </c>
      <c r="C7" s="11" t="s">
        <v>53</v>
      </c>
      <c r="D7" s="11" t="s">
        <v>60</v>
      </c>
      <c r="E7" s="15">
        <v>20828.000000000015</v>
      </c>
      <c r="F7" s="15">
        <v>22546.33</v>
      </c>
      <c r="G7" s="11"/>
    </row>
    <row r="8" spans="1:7" ht="15">
      <c r="A8" s="9">
        <v>6</v>
      </c>
      <c r="B8" s="11" t="s">
        <v>7</v>
      </c>
      <c r="C8" s="11" t="s">
        <v>53</v>
      </c>
      <c r="D8" s="11" t="s">
        <v>61</v>
      </c>
      <c r="E8" s="15">
        <v>43603.7</v>
      </c>
      <c r="F8" s="15">
        <v>36562.97</v>
      </c>
      <c r="G8" s="11"/>
    </row>
    <row r="9" spans="1:7" ht="15">
      <c r="A9" s="9">
        <v>7</v>
      </c>
      <c r="B9" s="11" t="s">
        <v>62</v>
      </c>
      <c r="C9" s="11" t="s">
        <v>53</v>
      </c>
      <c r="D9" s="11" t="s">
        <v>63</v>
      </c>
      <c r="E9" s="15">
        <v>1265740.2</v>
      </c>
      <c r="F9" s="15">
        <v>1431315.39</v>
      </c>
      <c r="G9" s="11"/>
    </row>
    <row r="10" spans="1:7" ht="15">
      <c r="A10" s="9">
        <v>8</v>
      </c>
      <c r="B10" s="11" t="s">
        <v>64</v>
      </c>
      <c r="C10" s="11" t="s">
        <v>53</v>
      </c>
      <c r="D10" s="11" t="s">
        <v>65</v>
      </c>
      <c r="E10" s="15">
        <v>355462.5</v>
      </c>
      <c r="F10" s="15">
        <v>379329.3</v>
      </c>
      <c r="G10" s="11"/>
    </row>
    <row r="11" spans="1:7" ht="30">
      <c r="A11" s="9">
        <v>9</v>
      </c>
      <c r="B11" s="11" t="s">
        <v>66</v>
      </c>
      <c r="C11" s="11" t="s">
        <v>38</v>
      </c>
      <c r="D11" s="11" t="s">
        <v>67</v>
      </c>
      <c r="E11" s="16"/>
      <c r="F11" s="16"/>
      <c r="G11" s="11" t="s">
        <v>68</v>
      </c>
    </row>
    <row r="12" spans="1:7" ht="45">
      <c r="A12" s="9">
        <v>10</v>
      </c>
      <c r="B12" s="11" t="s">
        <v>69</v>
      </c>
      <c r="C12" s="11" t="s">
        <v>70</v>
      </c>
      <c r="D12" s="11" t="s">
        <v>71</v>
      </c>
      <c r="E12" s="11"/>
      <c r="F12" s="11"/>
      <c r="G12" s="11"/>
    </row>
    <row r="13" spans="1:7" ht="15">
      <c r="A13" s="10"/>
      <c r="B13" s="12"/>
      <c r="C13" s="12"/>
      <c r="D13" s="12"/>
      <c r="E13" s="12"/>
      <c r="F13" s="12"/>
      <c r="G13" s="12"/>
    </row>
  </sheetData>
  <mergeCells count="1">
    <mergeCell ref="B1:G1"/>
  </mergeCells>
  <pageMargins left="0.2" right="0.2" top="0.42" bottom="0.48" header="0.2" footer="0.2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Bieu 01</vt:lpstr>
      <vt:lpstr>Bieu  02</vt:lpstr>
      <vt:lpstr>Doi chieu tong hop</vt:lpstr>
      <vt:lpstr>Nguon can doi</vt:lpstr>
      <vt:lpstr>'Bieu  02'!Print_Area</vt:lpstr>
      <vt:lpstr>'Bieu 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Administrator</cp:lastModifiedBy>
  <cp:lastPrinted>2026-07-01T09:17:57Z</cp:lastPrinted>
  <dcterms:created xsi:type="dcterms:W3CDTF">2026-06-29T08:36:36Z</dcterms:created>
  <dcterms:modified xsi:type="dcterms:W3CDTF">2026-07-01T09:18:30Z</dcterms:modified>
</cp:coreProperties>
</file>