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Admin\AppData\Roaming\VNPT Plugin\Files\FileTemp\"/>
    </mc:Choice>
  </mc:AlternateContent>
  <xr:revisionPtr revIDLastSave="0" documentId="13_ncr:1_{CD20EDBE-72D1-45B9-ACEF-A1DC5A8ECA81}" xr6:coauthVersionLast="47" xr6:coauthVersionMax="47" xr10:uidLastSave="{00000000-0000-0000-0000-000000000000}"/>
  <bookViews>
    <workbookView xWindow="-110" yWindow="-110" windowWidth="19420" windowHeight="10300" firstSheet="2" activeTab="2" xr2:uid="{00000000-000D-0000-FFFF-FFFF00000000}"/>
  </bookViews>
  <sheets>
    <sheet name="PL 03" sheetId="5" state="hidden" r:id="rId1"/>
    <sheet name="PL 05" sheetId="7" state="hidden" r:id="rId2"/>
    <sheet name="PL 06" sheetId="8" r:id="rId3"/>
    <sheet name="Biểu 47" sheetId="9" state="hidden" r:id="rId4"/>
    <sheet name="PL 04" sheetId="6" state="hidden" r:id="rId5"/>
  </sheets>
  <definedNames>
    <definedName name="_xlnm.Print_Area" localSheetId="3">'Biểu 47'!$A$1:$C$74</definedName>
    <definedName name="_xlnm.Print_Area" localSheetId="1">'PL 05'!$A$1:$M$25</definedName>
    <definedName name="_xlnm.Print_Area" localSheetId="2">'PL 06'!$A$1:$N$9</definedName>
    <definedName name="_xlnm.Print_Titles" localSheetId="1">'PL 05'!$5:$7</definedName>
    <definedName name="_xlnm.Print_Titles" localSheetId="2">'PL 06'!$5:$7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9" l="1"/>
  <c r="C23" i="9" s="1"/>
  <c r="C22" i="9" s="1"/>
  <c r="C60" i="9"/>
  <c r="C53" i="9"/>
  <c r="C51" i="9" s="1"/>
  <c r="C49" i="9"/>
  <c r="C47" i="9" s="1"/>
  <c r="C42" i="9"/>
  <c r="C40" i="9" s="1"/>
  <c r="C29" i="9"/>
  <c r="C27" i="9" s="1"/>
  <c r="J9" i="8" l="1"/>
  <c r="L8" i="8"/>
  <c r="H9" i="8" l="1"/>
  <c r="U12" i="7" l="1"/>
  <c r="W12" i="7" s="1"/>
  <c r="U13" i="7"/>
  <c r="W13" i="7" s="1"/>
  <c r="U11" i="7"/>
  <c r="W11" i="7" s="1"/>
  <c r="W14" i="7" l="1"/>
  <c r="X11" i="7" s="1"/>
  <c r="X12" i="7" l="1"/>
  <c r="X13" i="7"/>
  <c r="K23" i="7"/>
  <c r="K21" i="7" s="1"/>
  <c r="J23" i="7"/>
  <c r="J21" i="7" s="1"/>
  <c r="I8" i="8"/>
  <c r="J8" i="8"/>
  <c r="K8" i="8"/>
  <c r="H8" i="8"/>
  <c r="I16" i="7"/>
  <c r="J16" i="7"/>
  <c r="K16" i="7"/>
  <c r="H16" i="7"/>
  <c r="I13" i="7"/>
  <c r="J13" i="7"/>
  <c r="K13" i="7"/>
  <c r="H13" i="7"/>
  <c r="I10" i="7"/>
  <c r="J10" i="7"/>
  <c r="K10" i="7"/>
  <c r="H10" i="7"/>
  <c r="I23" i="7"/>
  <c r="I21" i="7" s="1"/>
  <c r="H23" i="7"/>
  <c r="H21" i="7" s="1"/>
  <c r="H9" i="7" l="1"/>
  <c r="J9" i="7"/>
  <c r="K9" i="7"/>
  <c r="I9" i="7"/>
  <c r="K25" i="7"/>
  <c r="K24" i="7" s="1"/>
  <c r="J25" i="7"/>
  <c r="J24" i="7" s="1"/>
  <c r="I25" i="7"/>
  <c r="I24" i="7" s="1"/>
  <c r="H25" i="7"/>
  <c r="H24" i="7" s="1"/>
  <c r="J20" i="7" l="1"/>
  <c r="J8" i="7" s="1"/>
  <c r="Q8" i="7" s="1"/>
  <c r="K20" i="7"/>
  <c r="K8" i="7" s="1"/>
  <c r="I20" i="7"/>
  <c r="I8" i="7" s="1"/>
  <c r="H20" i="7"/>
  <c r="H8" i="7" s="1"/>
  <c r="H8" i="5"/>
  <c r="H7" i="5" s="1"/>
  <c r="I8" i="5"/>
  <c r="I7" i="5" s="1"/>
  <c r="J8" i="5"/>
  <c r="J7" i="5" s="1"/>
  <c r="G8" i="5"/>
  <c r="G7" i="5" s="1"/>
</calcChain>
</file>

<file path=xl/sharedStrings.xml><?xml version="1.0" encoding="utf-8"?>
<sst xmlns="http://schemas.openxmlformats.org/spreadsheetml/2006/main" count="314" uniqueCount="201">
  <si>
    <t>Ghi chú</t>
  </si>
  <si>
    <t>Ước giải ngân kế hoạch từ năm 2021 đến hết năm 2025</t>
  </si>
  <si>
    <t>TỔNG SỐ</t>
  </si>
  <si>
    <t>I</t>
  </si>
  <si>
    <t>II</t>
  </si>
  <si>
    <t>Đơn vị: Triệu đồng</t>
  </si>
  <si>
    <t>(Kèm theo Báo cáo số:        /BC-UBND ngày      tháng 7 năm 2025 của Ủy ban nhân dân xã Than Uyên)</t>
  </si>
  <si>
    <t>Kế hoạch vốn trung hạn giao hàng năm từ năm 2021 đến năm 2025</t>
  </si>
  <si>
    <t>TT</t>
  </si>
  <si>
    <t>Danh mục dự án</t>
  </si>
  <si>
    <t>Địa điểm</t>
  </si>
  <si>
    <t>Năng lực thiết kế</t>
  </si>
  <si>
    <t>Quyết định đầu tư</t>
  </si>
  <si>
    <t>Ước thực hiện thực hiện Kế hoạch trung hạn giai đoạn 2021-2025</t>
  </si>
  <si>
    <t xml:space="preserve">Năng lực tăng thêm khi hoàn thành dự án </t>
  </si>
  <si>
    <t>Số quyết định; ngày, tháng, năm ban hành</t>
  </si>
  <si>
    <t>TMĐT</t>
  </si>
  <si>
    <t>Tổng số (tất cả các nguồn vốn)</t>
  </si>
  <si>
    <t>Trong đó:</t>
  </si>
  <si>
    <t>NSTW</t>
  </si>
  <si>
    <t>Trong đó: NSTW</t>
  </si>
  <si>
    <t>A</t>
  </si>
  <si>
    <t>Dự án….</t>
  </si>
  <si>
    <t>….</t>
  </si>
  <si>
    <t>Thời gian KC-HT</t>
  </si>
  <si>
    <t>Tổng mức đầu tư</t>
  </si>
  <si>
    <t>Kế hoạch vốn giao hàng năm từ năm 2021 đến năm 2025</t>
  </si>
  <si>
    <t>Danh mục dự án đã hoàn thành, dự kiến hoàn thành giai đoạn 2021-2025</t>
  </si>
  <si>
    <t>NGUỒN THU SỬ DỤNG ĐẤT</t>
  </si>
  <si>
    <t>Kế hoạch trung hạn giai đoạn 2021-2025</t>
  </si>
  <si>
    <t>TÌNH HÌNH THỰC HIỆN KẾ HOẠCH ĐẦU TƯ CÔNG TRUNG HẠN VỐN NGÂN SÁCH ĐỊA PHƯƠNG GIAI ĐOẠN 2021-2025</t>
  </si>
  <si>
    <t>Phụ lục 03:</t>
  </si>
  <si>
    <t>Năng lực</t>
  </si>
  <si>
    <t>Quyết định đầu tư ban đầu hoặc quyết định đầu tư điều chỉnh</t>
  </si>
  <si>
    <t>Kế hoạch trung hạn vốn giai đoạn 2021-2025</t>
  </si>
  <si>
    <t>Số quyết định</t>
  </si>
  <si>
    <t>Trong đó</t>
  </si>
  <si>
    <t>Vốn đối ứng</t>
  </si>
  <si>
    <t>Vốn nước ngoài (theo Hiệp định)</t>
  </si>
  <si>
    <t>Tổng số</t>
  </si>
  <si>
    <t>Quy đổi ra tiền việt</t>
  </si>
  <si>
    <t>NSĐP</t>
  </si>
  <si>
    <t>Trong đó: Cấp phát từ NSTW</t>
  </si>
  <si>
    <t>Vay lại</t>
  </si>
  <si>
    <t>Danh mục dự án dở dang, dự kiến chuyển tiếp sang giai đoạn 20262030</t>
  </si>
  <si>
    <t>Trong đó: Thu hồi các khoản ứng trước vốn NSTW</t>
  </si>
  <si>
    <t>Vốn nước ngoài cấp phát từ NSTW (tính theo tiền việt) - 870/16/5/2017</t>
  </si>
  <si>
    <t>Phân theo ngành, lĩnh vực</t>
  </si>
  <si>
    <t>TÌNH HÌNH THỰC HIỆN KẾ HOẠCH ĐẦU TƯ CÔNG TRUNG HẠN VỐN NƯỚC NGOÀI GIAI ĐOẠN 2021-2025</t>
  </si>
  <si>
    <t>Phụ lục 04:</t>
  </si>
  <si>
    <t>Dự án 1: Giải quyết tình trạng thiếu đất ở, nhà ở, đất sản xuất, nước sinh hoạt</t>
  </si>
  <si>
    <t>Xã Mường Than</t>
  </si>
  <si>
    <t>Quy hoạch chi tiết xây dựng các khu dân cư mới (Cẩm Trung 1, bản Mường) xã Mường Than</t>
  </si>
  <si>
    <t>Quy hoạch chi tiết xây dựng khu dân cư mới (Bản Cẩm Trung 2) xã Mường Than</t>
  </si>
  <si>
    <t>3097.06.9.2023</t>
  </si>
  <si>
    <t>3098.06.9.2023</t>
  </si>
  <si>
    <t>Dừng không thực hiện từ năm 2023</t>
  </si>
  <si>
    <t>Địa điểm XD</t>
  </si>
  <si>
    <t>Quyết định chủ trương hoặc quyết định đầu tư</t>
  </si>
  <si>
    <t>Văn bản của cấp có thẩm quyền về định hướng đầu tư dự án (nếu có)</t>
  </si>
  <si>
    <t>Số quyết định ngày, tháng, năm ban hành</t>
  </si>
  <si>
    <t xml:space="preserve">TMĐT </t>
  </si>
  <si>
    <t>Xã Than Uyên</t>
  </si>
  <si>
    <t>2026-2027</t>
  </si>
  <si>
    <t>B</t>
  </si>
  <si>
    <t>Chương trình mục tiêu quốc gia xây dựng nông thôn mới</t>
  </si>
  <si>
    <t>Chương trình mục tiêu quốc gia phát triển kinh tế xã hội vùng đồng bào dân tộc thiểu số và miền núi</t>
  </si>
  <si>
    <t>Dự án 4: Đầu tư cơ sở hạ tầng thiết yếu, phục vụ sản xuất, đời sống trong vùng đồng bào dân tộc thiểu số và miền núi và các đơn vị sự nghiệp công lập của lĩnh vực dân tộc</t>
  </si>
  <si>
    <t>Đường nội đồng bản Phiêng Cẩm - Lả Mường, xã Than Uyên</t>
  </si>
  <si>
    <t>Trong đó: NSĐP</t>
  </si>
  <si>
    <t>Nhà thi đấu đa năng xã Than Uyên</t>
  </si>
  <si>
    <t>Khu 5a xã Than Uyên</t>
  </si>
  <si>
    <t>Diện tích khoảng 1000m2, khán đài khoảng 500 chỗ ngồi và các phòng chức năng: phòng quản lý, phòng kho và dụng cụ, sân khấu, nhà vệ sinh…</t>
  </si>
  <si>
    <t>Nâng cấp, sửa chữa khuôn viên hồ, sân vận động, phố đi bộ 15/10 xã Than Uyên</t>
  </si>
  <si>
    <t>Bổ sung mái che 02 bên khán đài, chỉnh trang lại khu trưng bày không gian văn hóa các dân tộc thiểu số, sửa chữa hệ thống thoát nước, lắp đặt hệ thống đèn trang trí và các hạng mục phụ trợ khác</t>
  </si>
  <si>
    <t>Kè tuyến mương thoát nước từ cầu Trâu khu 8 đến gần hồ Khu 9</t>
  </si>
  <si>
    <t>Đường sản xuất từ Đập Pom Én - Đầu bản Sen Đông</t>
  </si>
  <si>
    <t>Nâng cấp BT chiều dài khoảng 1,8km, Bm=3m, dày 16cm, kè một số đoạn có nguy cơ sạt lở</t>
  </si>
  <si>
    <t>Nâng cấp, sửa chữa CNSH bản Đắc, bản Muông, Én Nọi, Hua Than, Huổi Hằm, Phiêng Cẩm, xã Than Uyên</t>
  </si>
  <si>
    <t>Hỗ trợ nhà ở</t>
  </si>
  <si>
    <t>Xóa nhà tạm cho 70 hộ</t>
  </si>
  <si>
    <t>Lĩnh vực giao thông</t>
  </si>
  <si>
    <t>Lĩnh vực nông nghiệp</t>
  </si>
  <si>
    <t>Lĩnh vực hạ tầng kỹ thuật</t>
  </si>
  <si>
    <t>III</t>
  </si>
  <si>
    <t>Nâng cấp, sửa chữa thủy lợi bản Mường, bản Lằn, Lằn Giẳng</t>
  </si>
  <si>
    <t>Nâng cấp, sửa chữa thủy lợi bản Cẩm Trung 1+2, Én Luông</t>
  </si>
  <si>
    <t>Kiên cố hóa khoảng 1,9km kênh mương, sửa chữa những đoạn mương hỏng, kè gia cố bảo vệ, láng đáy kênh phục vụ canh tác cho diện tích 60ha lúa</t>
  </si>
  <si>
    <t>Kiên cố hóa khoảng 1,5km kênh mương, sửa chữa những đoạn mương hỏng, kè gia cố bảo vệ, láng đáy kênh phục vụ canh tác cho diện tích 27,7ha lúa</t>
  </si>
  <si>
    <t>Kè đá hộc 2 bên tuyến mương, chiều dài khoảng 1,45km, láng đáy tuyến mương đảm bảo giữ ổn định đất lúa và khả năng tiêu thoát nước cho 17ha</t>
  </si>
  <si>
    <t>Đầu tư hệ thống bể chứa, máy bơm, sửa chữa đường ống bị hỏng. Sửa chữa, thay thế đường ống nước cấp cho 344 hộ và 1324 nhân khẩu</t>
  </si>
  <si>
    <t>Mở mới đường nội đồng chiều dài khoảng 0,8km, Bm 3m phục vụ canh tác sản xuất cho diện tích 10ha lúa</t>
  </si>
  <si>
    <t>Hiện trạng</t>
  </si>
  <si>
    <t>Hiện nay, tuyến đường nội đồng bản Phiêng Cẩm - Lả Mường đã được cứng hóa 600m, vẫn còn khoảng 800m chưa được cứng hóa để kết nối với bản Lả Mường để phục vụ thu hoạch lúa và các sản phẩm nông nghiệp khác</t>
  </si>
  <si>
    <t>Hệ thống bể chứa, đập đầu mối, đường ống xuống cấp, không đảm bảo cung ứng nước phục vụ sinh hoạt cho khoảng 1.300 nhân khẩu</t>
  </si>
  <si>
    <t xml:space="preserve">Hiện trên địa bàn chưa có nhà thi đấu đan năng nhằm phục vụ tiêu chí </t>
  </si>
  <si>
    <t>Hiện nay, khán đài sân vân động trung tâm xã Than Uyên đã được đầu tư xây dựng, tuy nhiên chưa có hệ thống mái che 02 bên khán đài, các khu vực trưng bày của các không gian văn hóa và các hạng mục đèn trang trí, hệ thống thoát nước đã dần xuống cấp cần phải sửa chữa, cải tạo</t>
  </si>
  <si>
    <t>Nhiều tuyến đường giao thông nông thôn trên địa bàn hiện chưa có hệ thống biển báo, gờ giảm tốc, điện chiếu sáng nhằm đáp ứng tiêu chí 2 NTM nâng cao</t>
  </si>
  <si>
    <t>Nâng cấp, sửa chữa lắp đặt biển báo, biển chỉ dẫn, gờ giảm tốc, điện chiếu sáng các tuyến đường trên địa bàn xã</t>
  </si>
  <si>
    <t>Nâng cấp, sửa chữa mặt đường, lắp đặt biển báo, biển chỉ dẫn, gờ giảm tốc, điện chiếu sáng 9 tuyến với tổng chiều dài 28,57km</t>
  </si>
  <si>
    <t>Đường sản xuất đập Pom Én đến Đầu bản Sen Đông chiều dài khoảng 1,45km đường đất và 450m đường BT tư đầu bản Sen Đông đến nghĩa trang đã xuống cấp, Phục vụ Sx cho các hộ dân bản Én luông, phục vụ  đi lại cho 150hộ và sản xuất cho các bản 20ha lúa 2 vụ và 10ha các cây trồng lâu năm và hàng năm của bản Én Nọi, Sen đông và các diện tích rừng SX 30ha</t>
  </si>
  <si>
    <t>Tuyến kênh thủy lợi còn khoảng 1,9km chưa được kiên cố hóa, một số đoạn kênh xuống cấp do đổ thành, bong tróc đáy kênh.</t>
  </si>
  <si>
    <t>Tuyến kênh thủy lợi còn khoảng 1,5km chưa được kiên cố hóa, một số đoạn kênh xuống cấp do đổ thành, bong tróc đáy kênh.</t>
  </si>
  <si>
    <t>Hiện tuyến mương đất từ hạ lưu hồ khu 9 xuống đến khu 8 đến mùa mưa lũ lưu lượng nước lớn, 02 bên mương thường xuyên bị sạt lở, ảnh hưởng đến diện tích canh tác. Bên cạnh đó khả năng tiêu thoát nước không đảm bảo khiến nhiều thời điểm diễn ra tình trạng ngập úng cục bộ</t>
  </si>
  <si>
    <t>70 nhà không đạt tiêu chí theo Quyết định số 55/QĐ-BXD</t>
  </si>
  <si>
    <t>DANH MỤC DỰ ÁN KẾ HOẠCH ĐẦU TƯ CÔNG NĂM 2026
NGUỒN VỐN NGÂN SÁCH TRUNG ƯƠNG HỖ TRỢ CÓ MỤC TIÊU</t>
  </si>
  <si>
    <t>Kế hoạch năm 2026</t>
  </si>
  <si>
    <t>GT</t>
  </si>
  <si>
    <t>NN</t>
  </si>
  <si>
    <t>HT</t>
  </si>
  <si>
    <t>Phụ lục 02</t>
  </si>
  <si>
    <t>Phòng Kinh tế</t>
  </si>
  <si>
    <t>(Kèm theo Báo cáo số:        /TTr-UBND ngày      tháng 12 năm 2025 của Ủy ban nhân dân xã Than Uyên)</t>
  </si>
  <si>
    <t>(Kèm theo Báo cáo số:        /TTr-UBND ngày      tháng       năm 2025 của Ủy ban nhân dân xã Than Uyên)</t>
  </si>
  <si>
    <t xml:space="preserve">Nâng cấp, sửa chữa đường giao thông, rãnh thoát nước bản Là, xã Mường Kim
</t>
  </si>
  <si>
    <t xml:space="preserve">Đổ mặt đường BTXM chiều dài khoảng 500m; đổ BTXM rãnh thoát nước chiều dài khoảng 300m; tấm đan, cống thoát nước.
</t>
  </si>
  <si>
    <t>……../QĐ-UBND 31/12/2025</t>
  </si>
  <si>
    <t>Mặt đường xuống cấp, xuất hiện hư hỏng cục bộ; hệ thống rãnh thoát nước chưa đồng bộ, một số vị trí bị hư hỏng, không đảm bảo khả năng thoát nước trong mùa mưa, ảnh hưởng đến việc đi lại, vận chuyển hàng hóa và đời sống sinh hoạt của Nhân dân.</t>
  </si>
  <si>
    <t xml:space="preserve">Tổng số </t>
  </si>
  <si>
    <t>Kế hoạch vốn năm 2026</t>
  </si>
  <si>
    <t>Đơn vị thực hiện</t>
  </si>
  <si>
    <t>Mẫu biểu số 47</t>
  </si>
  <si>
    <t>Chương:  831</t>
  </si>
  <si>
    <t>DỰ TOÁN BỔ SUNG NGÂN SÁCH NHÀ NƯỚC NĂM 2026</t>
  </si>
  <si>
    <t>Đơn vị: Phòng Kinh tế</t>
  </si>
  <si>
    <t>Mã số: 1161002</t>
  </si>
  <si>
    <t>Mã KBNN nơi giao dịch: 3165</t>
  </si>
  <si>
    <t>(Kèm theo Quyết định số  692/QĐ-UBND ngày 17/6/2026  của UBND xã Mường Kim)</t>
  </si>
  <si>
    <t>Đơn vị:  Đồng</t>
  </si>
  <si>
    <t>STT</t>
  </si>
  <si>
    <t>Nội dung</t>
  </si>
  <si>
    <t>Tổng số thu, chi, nộp ngân sách phí, lệ phí</t>
  </si>
  <si>
    <t>Số thu phí, lệ phí</t>
  </si>
  <si>
    <t>Chi từ nguồn thu phí được để lại</t>
  </si>
  <si>
    <t>2.1</t>
  </si>
  <si>
    <t>Chi sự nghiệp ……………………..</t>
  </si>
  <si>
    <t>a</t>
  </si>
  <si>
    <t>Kinh phí thường xuyên giao tự chủ</t>
  </si>
  <si>
    <t>b</t>
  </si>
  <si>
    <t>Kinh phí thường xuyên không giao tự chủ</t>
  </si>
  <si>
    <t>2.2</t>
  </si>
  <si>
    <t>Chi quản lý hành chính</t>
  </si>
  <si>
    <t>Kinh phí giao thực hiện chế độ tự chủ</t>
  </si>
  <si>
    <t>Kinh phí không giao thực hiện chế độ tự chủ</t>
  </si>
  <si>
    <t>Số phí, lệ phí nộp NSNN</t>
  </si>
  <si>
    <t>3.1</t>
  </si>
  <si>
    <t>Lệ phí</t>
  </si>
  <si>
    <t>3.2</t>
  </si>
  <si>
    <t>Phí</t>
  </si>
  <si>
    <t>Dự toán chi ngân sách nhà nước</t>
  </si>
  <si>
    <t>1.1</t>
  </si>
  <si>
    <t>1.2</t>
  </si>
  <si>
    <t>- Khoản 351: Kinh phí đào tạo, bồi dưỡng, cán bộ, công chức, viên chức, người hoạt động không chuyên trách…</t>
  </si>
  <si>
    <t>Chi sự nghiệp khoa học và công nghệ, đổi mới sáng tạo và chuyển đổi số</t>
  </si>
  <si>
    <t>Kinh phí thực hiện nhiệm vụ khoa học, công nghệ, đổi mới sáng tạo</t>
  </si>
  <si>
    <t>- Nhiệm vụ khoa học công nghệ, đổi mới sáng tạo cấp qua Quỹ phát triển khoa học công nghệ</t>
  </si>
  <si>
    <t>- Nhiệm vụ khoa học công nghệ, đổi mới sáng tạo không cấp qua Quỹ phát triển khoa học công nghệ</t>
  </si>
  <si>
    <t>2.3</t>
  </si>
  <si>
    <t>- Nhiệm vụ khoa học công nghệ, đổi mới sáng tạo</t>
  </si>
  <si>
    <t>- Nhiệm vụ chuyển đổi số</t>
  </si>
  <si>
    <t>Chi sự nghiệp giáo dục, đào tạo và dạy nghề</t>
  </si>
  <si>
    <t>- Kinh phí tuyên truyền</t>
  </si>
  <si>
    <t>Chi sự nghiệp y tế, dân số và gia đình</t>
  </si>
  <si>
    <t>4.1</t>
  </si>
  <si>
    <t>4.2</t>
  </si>
  <si>
    <t>Chi bảo đảm xã hội</t>
  </si>
  <si>
    <t>5.1</t>
  </si>
  <si>
    <t>5.2</t>
  </si>
  <si>
    <t>Kinh phí thường xuyên không giao tự chủ:</t>
  </si>
  <si>
    <t>Chi các hoạt động kinh tế</t>
  </si>
  <si>
    <t>6.1</t>
  </si>
  <si>
    <t>6.2</t>
  </si>
  <si>
    <t>- Khoản 280; Ngành 282; Nguồn 12:  Kinh phí thực hiện chính sách hỗ trợ trồng rừng sản xuất (hỗ trợ trồng quế; hỗ trợ trồng các loại cây khác) theo điểm b khoản 3 Điều 6 Nghị quyết số 46/2025/NQ-HĐND ngày 23/7/2025 của HĐND tỉnh Lai Châu.</t>
  </si>
  <si>
    <t>- Khoản 280; Ngành 292; Nguồn 12:  Khẩn cấp khắc phục thiên tai tuyến đường Pu Cha Ten Khang; Nậm Pắt - Tà Lồm; Chiềng Ban đi khu Mắc Ca; tuyến đường Chè Nà Phạ; tuyến nội bản Nà Dân, xã Mường Kim (Kinh phí dự phòng ngân sách xã năm 2026)</t>
  </si>
  <si>
    <t>- Kinh phí: sự nghiệp Kinh tế khác thực hiện các nhiệm vụ phát sinh</t>
  </si>
  <si>
    <t xml:space="preserve">- Kinh phí:  thực hiện nhiệm vụ đo đạc, lập hồ sơ địa chính và xây dựng cơ sở dữ liệu đất đai năm 2026 trên địa bàn xã Mường Kim </t>
  </si>
  <si>
    <t xml:space="preserve">Chi đảm bảo xã hội:  </t>
  </si>
  <si>
    <t>7.1</t>
  </si>
  <si>
    <t xml:space="preserve">Kinh phí thường xuyên giao tự chủ: </t>
  </si>
  <si>
    <t>7.2</t>
  </si>
  <si>
    <t>Chi sự nghiệp văn hóa thông tin</t>
  </si>
  <si>
    <t>8.1</t>
  </si>
  <si>
    <t>8.2</t>
  </si>
  <si>
    <t>Chi sự nghiệp phát thanh, truyền hình</t>
  </si>
  <si>
    <t>9.1</t>
  </si>
  <si>
    <t>9.2</t>
  </si>
  <si>
    <t>Chi sự nghiệp thể dục, thể thao</t>
  </si>
  <si>
    <t>10.1</t>
  </si>
  <si>
    <t>10.2</t>
  </si>
  <si>
    <t>……………….</t>
  </si>
  <si>
    <t xml:space="preserve">Kinh phí thường xuyên không giao tự chủ: </t>
  </si>
  <si>
    <t>CHI THƯỜNG XUYÊN</t>
  </si>
  <si>
    <t>CHI ĐẦU TƯ</t>
  </si>
  <si>
    <t>Sự nghiệp kinh tế</t>
  </si>
  <si>
    <t>- Nâng cấp, sửa chữa đường giao thông, rãnh thoát nước bản Là, xã Mường Kim</t>
  </si>
  <si>
    <t>Bản Là, xã Mường Kim</t>
  </si>
  <si>
    <t>Vốn đã phân bổ</t>
  </si>
  <si>
    <t>PHỤ LỤC 
DỰ ÁN, THUỘC KẾ HOẠCH ĐẦU TƯ CÔNG
BỐ TRÍ, BỔ SUNG VỐN NGÂN SÁCH ĐỊA PHƯƠNG NĂM 2026</t>
  </si>
  <si>
    <t>Đơn vị: Đồng</t>
  </si>
  <si>
    <t>Vốn đề nghị phân bổ, bổ sung</t>
  </si>
  <si>
    <t>(Kèm theo Nghị Quyết số            /NQ-HĐND ngày 10/7/2026 của HĐND xã Mường Kim)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</si>
</sst>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5" x14ac:knownFonts="1">
    <font>
      <sz val="12"/>
      <color theme="1"/>
      <name val="Times New Roman"/>
      <family val="2"/>
    </font>
    <font>
      <b/>
      <sz val="12"/>
      <color rgb="FF000000"/>
      <name val="Times New Roman"/>
      <family val="1"/>
    </font>
    <font>
      <sz val="12"/>
      <color rgb="FF000000"/>
      <name val="Times New Roman"/>
      <family val="1"/>
    </font>
    <font>
      <b/>
      <sz val="13"/>
      <color rgb="FF000000"/>
      <name val="Times New Roman"/>
      <family val="1"/>
    </font>
    <font>
      <i/>
      <sz val="13"/>
      <color rgb="FF000000"/>
      <name val="Times New Roman"/>
      <family val="1"/>
    </font>
    <font>
      <i/>
      <sz val="12"/>
      <color theme="1"/>
      <name val="Times New Roman"/>
      <family val="1"/>
    </font>
    <font>
      <sz val="12"/>
      <color theme="1"/>
      <name val="Times New Roman"/>
      <family val="2"/>
    </font>
    <font>
      <b/>
      <sz val="12"/>
      <color theme="1"/>
      <name val="Times New Roman"/>
      <family val="1"/>
    </font>
    <font>
      <sz val="12"/>
      <color theme="1"/>
      <name val="Times New Roman"/>
      <family val="1"/>
    </font>
    <font>
      <sz val="10"/>
      <name val="Arial"/>
      <family val="2"/>
    </font>
    <font>
      <b/>
      <sz val="12"/>
      <name val="Times New Roman"/>
      <family val="1"/>
    </font>
    <font>
      <sz val="12"/>
      <name val="Times New Roman"/>
      <family val="1"/>
    </font>
    <font>
      <b/>
      <sz val="11"/>
      <color theme="1"/>
      <name val="Times New Roman"/>
      <family val="1"/>
    </font>
    <font>
      <b/>
      <i/>
      <sz val="12"/>
      <color rgb="FF000000"/>
      <name val="Times New Roman"/>
      <family val="1"/>
    </font>
    <font>
      <i/>
      <sz val="12"/>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5">
    <xf numFmtId="0" fontId="0" fillId="0" borderId="0"/>
    <xf numFmtId="43" fontId="6" fillId="0" borderId="0" applyFont="0" applyFill="0" applyBorder="0" applyAlignment="0" applyProtection="0"/>
    <xf numFmtId="0" fontId="9" fillId="0" borderId="0"/>
    <xf numFmtId="0" fontId="6" fillId="0" borderId="0"/>
    <xf numFmtId="43" fontId="6" fillId="0" borderId="0" applyFont="0" applyFill="0" applyBorder="0" applyAlignment="0" applyProtection="0"/>
  </cellStyleXfs>
  <cellXfs count="117">
    <xf numFmtId="0" fontId="0" fillId="0" borderId="0" xfId="0"/>
    <xf numFmtId="0" fontId="1" fillId="0" borderId="0" xfId="0" applyFont="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5" fillId="0" borderId="0" xfId="0" applyFont="1" applyAlignment="1">
      <alignment horizontal="right" vertical="center"/>
    </xf>
    <xf numFmtId="0" fontId="7" fillId="0" borderId="0" xfId="0" applyFont="1"/>
    <xf numFmtId="0" fontId="4" fillId="0" borderId="0" xfId="0" applyFont="1" applyAlignment="1">
      <alignment vertical="center"/>
    </xf>
    <xf numFmtId="0" fontId="3" fillId="0" borderId="0" xfId="0" applyFont="1" applyAlignment="1">
      <alignment vertical="center"/>
    </xf>
    <xf numFmtId="0" fontId="8" fillId="0" borderId="0" xfId="0" applyFont="1"/>
    <xf numFmtId="0" fontId="8" fillId="0" borderId="0" xfId="0" applyFont="1" applyAlignment="1">
      <alignment vertical="center"/>
    </xf>
    <xf numFmtId="0" fontId="8" fillId="0" borderId="0" xfId="0" applyFont="1" applyAlignment="1">
      <alignment horizontal="center"/>
    </xf>
    <xf numFmtId="0" fontId="8" fillId="0" borderId="0" xfId="0" applyFont="1" applyAlignment="1">
      <alignment horizontal="center" vertical="center" wrapText="1"/>
    </xf>
    <xf numFmtId="0" fontId="8" fillId="0" borderId="0" xfId="0" applyFont="1" applyAlignment="1">
      <alignment vertical="center" wrapText="1"/>
    </xf>
    <xf numFmtId="164" fontId="2" fillId="0" borderId="1" xfId="1" applyNumberFormat="1" applyFont="1" applyBorder="1" applyAlignment="1">
      <alignment vertical="center" wrapText="1"/>
    </xf>
    <xf numFmtId="164" fontId="1" fillId="0" borderId="1" xfId="0" applyNumberFormat="1" applyFont="1" applyBorder="1" applyAlignment="1">
      <alignment vertical="center" wrapText="1"/>
    </xf>
    <xf numFmtId="0" fontId="1" fillId="0" borderId="0" xfId="3" applyFont="1" applyAlignment="1">
      <alignment horizontal="left" vertical="center"/>
    </xf>
    <xf numFmtId="0" fontId="8" fillId="0" borderId="0" xfId="3" applyFont="1" applyAlignment="1">
      <alignment vertical="center"/>
    </xf>
    <xf numFmtId="0" fontId="8" fillId="0" borderId="0" xfId="3" applyFont="1" applyAlignment="1">
      <alignment horizontal="center" vertical="center"/>
    </xf>
    <xf numFmtId="0" fontId="8" fillId="0" borderId="0" xfId="3" applyFont="1"/>
    <xf numFmtId="0" fontId="5" fillId="0" borderId="0" xfId="3" applyFont="1" applyAlignment="1">
      <alignment horizontal="right" vertical="center"/>
    </xf>
    <xf numFmtId="0" fontId="1" fillId="0" borderId="1" xfId="3" applyFont="1" applyBorder="1" applyAlignment="1">
      <alignment horizontal="center" vertical="center" wrapText="1"/>
    </xf>
    <xf numFmtId="0" fontId="7" fillId="0" borderId="0" xfId="3" applyFont="1" applyAlignment="1">
      <alignment horizontal="center"/>
    </xf>
    <xf numFmtId="0" fontId="1" fillId="0" borderId="1" xfId="3" applyFont="1" applyBorder="1" applyAlignment="1">
      <alignment vertical="center" wrapText="1"/>
    </xf>
    <xf numFmtId="164" fontId="1" fillId="0" borderId="1" xfId="4" applyNumberFormat="1" applyFont="1" applyBorder="1" applyAlignment="1">
      <alignment vertical="center" wrapText="1"/>
    </xf>
    <xf numFmtId="0" fontId="7" fillId="0" borderId="0" xfId="3" applyFont="1"/>
    <xf numFmtId="0" fontId="2" fillId="0" borderId="1" xfId="3" applyFont="1" applyBorder="1" applyAlignment="1">
      <alignment horizontal="center" vertical="center" wrapText="1"/>
    </xf>
    <xf numFmtId="0" fontId="2" fillId="0" borderId="1" xfId="3" applyFont="1" applyBorder="1" applyAlignment="1">
      <alignment vertical="center" wrapText="1"/>
    </xf>
    <xf numFmtId="0" fontId="7" fillId="0" borderId="1" xfId="3" applyFont="1" applyBorder="1" applyAlignment="1">
      <alignment horizontal="center" vertical="center" wrapText="1"/>
    </xf>
    <xf numFmtId="0" fontId="7" fillId="0" borderId="1" xfId="3" applyFont="1" applyBorder="1" applyAlignment="1">
      <alignment vertical="center" wrapText="1"/>
    </xf>
    <xf numFmtId="164" fontId="7" fillId="0" borderId="1" xfId="4" applyNumberFormat="1" applyFont="1" applyBorder="1" applyAlignment="1">
      <alignment vertical="center" wrapText="1"/>
    </xf>
    <xf numFmtId="0" fontId="8" fillId="0" borderId="1" xfId="3" applyFont="1" applyBorder="1" applyAlignment="1">
      <alignment horizontal="center" vertical="center" wrapText="1"/>
    </xf>
    <xf numFmtId="0" fontId="8" fillId="0" borderId="1" xfId="3" applyFont="1" applyBorder="1" applyAlignment="1">
      <alignment vertical="center" wrapText="1"/>
    </xf>
    <xf numFmtId="164" fontId="8" fillId="0" borderId="1" xfId="4" applyNumberFormat="1" applyFont="1" applyBorder="1" applyAlignment="1">
      <alignment vertical="center" wrapText="1"/>
    </xf>
    <xf numFmtId="3" fontId="10" fillId="0" borderId="1" xfId="3" applyNumberFormat="1" applyFont="1" applyBorder="1" applyAlignment="1">
      <alignment horizontal="center" vertical="center" wrapText="1"/>
    </xf>
    <xf numFmtId="49" fontId="10" fillId="0" borderId="1" xfId="3" quotePrefix="1" applyNumberFormat="1" applyFont="1" applyBorder="1" applyAlignment="1">
      <alignment horizontal="left" vertical="center" wrapText="1"/>
    </xf>
    <xf numFmtId="3" fontId="11" fillId="0" borderId="1" xfId="3" quotePrefix="1" applyNumberFormat="1" applyFont="1" applyBorder="1" applyAlignment="1">
      <alignment horizontal="center" vertical="center" wrapText="1"/>
    </xf>
    <xf numFmtId="0" fontId="11" fillId="0" borderId="1" xfId="2" applyFont="1" applyBorder="1" applyAlignment="1">
      <alignment vertical="center" wrapText="1"/>
    </xf>
    <xf numFmtId="0" fontId="8" fillId="0" borderId="0" xfId="3" applyFont="1" applyAlignment="1">
      <alignment horizontal="center"/>
    </xf>
    <xf numFmtId="0" fontId="6" fillId="0" borderId="0" xfId="3"/>
    <xf numFmtId="164" fontId="1" fillId="0" borderId="1" xfId="4" applyNumberFormat="1" applyFont="1" applyFill="1" applyBorder="1" applyAlignment="1">
      <alignment vertical="center" wrapText="1"/>
    </xf>
    <xf numFmtId="164" fontId="2" fillId="0" borderId="1" xfId="4" applyNumberFormat="1" applyFont="1" applyFill="1" applyBorder="1" applyAlignment="1">
      <alignment vertical="center" wrapText="1"/>
    </xf>
    <xf numFmtId="0" fontId="6" fillId="0" borderId="0" xfId="3" applyAlignment="1">
      <alignment horizontal="center"/>
    </xf>
    <xf numFmtId="164" fontId="8" fillId="0" borderId="1" xfId="4" applyNumberFormat="1" applyFont="1" applyFill="1" applyBorder="1" applyAlignment="1">
      <alignment vertical="center" wrapText="1"/>
    </xf>
    <xf numFmtId="164" fontId="8" fillId="0" borderId="0" xfId="3" applyNumberFormat="1" applyFont="1"/>
    <xf numFmtId="0" fontId="8" fillId="0" borderId="1" xfId="3" applyFont="1" applyBorder="1" applyAlignment="1">
      <alignment horizontal="left" vertical="center" wrapText="1"/>
    </xf>
    <xf numFmtId="0" fontId="2" fillId="0" borderId="1" xfId="3" applyFont="1" applyBorder="1" applyAlignment="1">
      <alignment horizontal="left" vertical="center" wrapText="1"/>
    </xf>
    <xf numFmtId="0" fontId="1" fillId="0" borderId="1" xfId="3" applyFont="1" applyBorder="1" applyAlignment="1">
      <alignment horizontal="left" vertical="center" wrapText="1"/>
    </xf>
    <xf numFmtId="0" fontId="7" fillId="0" borderId="1" xfId="3" applyFont="1" applyBorder="1" applyAlignment="1">
      <alignment horizontal="left" vertical="center" wrapText="1"/>
    </xf>
    <xf numFmtId="164" fontId="7" fillId="0" borderId="0" xfId="3" applyNumberFormat="1" applyFont="1"/>
    <xf numFmtId="43" fontId="7" fillId="0" borderId="0" xfId="1" applyFont="1"/>
    <xf numFmtId="0" fontId="2" fillId="2" borderId="1" xfId="3" applyFont="1" applyFill="1" applyBorder="1" applyAlignment="1">
      <alignment horizontal="center" vertical="center" wrapText="1"/>
    </xf>
    <xf numFmtId="0" fontId="12" fillId="0" borderId="0" xfId="0" applyFont="1" applyAlignment="1">
      <alignment horizontal="right" vertical="center" indent="1"/>
    </xf>
    <xf numFmtId="0" fontId="1" fillId="3" borderId="1"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9" xfId="0" applyFont="1" applyFill="1" applyBorder="1" applyAlignment="1">
      <alignment vertical="center" wrapText="1"/>
    </xf>
    <xf numFmtId="0" fontId="8" fillId="3" borderId="9"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2" xfId="0" applyFont="1" applyFill="1" applyBorder="1" applyAlignment="1">
      <alignment vertical="center" wrapText="1"/>
    </xf>
    <xf numFmtId="0" fontId="8" fillId="3" borderId="2"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0" xfId="0" applyFont="1" applyFill="1" applyBorder="1" applyAlignment="1">
      <alignment vertical="center" wrapText="1"/>
    </xf>
    <xf numFmtId="0" fontId="8" fillId="3" borderId="10"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0" xfId="0" applyFont="1" applyFill="1" applyBorder="1" applyAlignment="1">
      <alignment vertical="center" wrapText="1"/>
    </xf>
    <xf numFmtId="0" fontId="2" fillId="3" borderId="10" xfId="0" applyFont="1" applyFill="1" applyBorder="1" applyAlignment="1">
      <alignment horizontal="center" vertical="center" wrapText="1"/>
    </xf>
    <xf numFmtId="0" fontId="2" fillId="3" borderId="10" xfId="0" applyFont="1" applyFill="1" applyBorder="1" applyAlignment="1">
      <alignment vertical="center" wrapText="1"/>
    </xf>
    <xf numFmtId="0" fontId="1" fillId="2" borderId="10" xfId="0" applyFont="1" applyFill="1" applyBorder="1" applyAlignment="1">
      <alignment horizontal="center" vertical="center" wrapText="1"/>
    </xf>
    <xf numFmtId="0" fontId="1" fillId="2" borderId="10" xfId="0" applyFont="1" applyFill="1" applyBorder="1" applyAlignment="1">
      <alignment vertical="center" wrapText="1"/>
    </xf>
    <xf numFmtId="164" fontId="7" fillId="3" borderId="10" xfId="0" applyNumberFormat="1" applyFont="1" applyFill="1" applyBorder="1" applyAlignment="1">
      <alignment horizontal="center" vertical="center" wrapText="1"/>
    </xf>
    <xf numFmtId="0" fontId="7" fillId="3" borderId="10"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10" xfId="0" quotePrefix="1" applyFont="1" applyFill="1" applyBorder="1" applyAlignment="1">
      <alignment vertical="center" wrapText="1"/>
    </xf>
    <xf numFmtId="164" fontId="5" fillId="3" borderId="10" xfId="1" applyNumberFormat="1" applyFont="1" applyFill="1" applyBorder="1" applyAlignment="1">
      <alignment horizontal="center" vertical="center" wrapText="1"/>
    </xf>
    <xf numFmtId="0" fontId="14" fillId="3" borderId="10" xfId="0" applyFont="1" applyFill="1" applyBorder="1" applyAlignment="1">
      <alignment vertical="center" wrapText="1"/>
    </xf>
    <xf numFmtId="0" fontId="5" fillId="3" borderId="10" xfId="0" applyFont="1" applyFill="1" applyBorder="1" applyAlignment="1">
      <alignment horizontal="center" vertical="center" wrapText="1"/>
    </xf>
    <xf numFmtId="164" fontId="8" fillId="3" borderId="10" xfId="0" applyNumberFormat="1" applyFont="1" applyFill="1" applyBorder="1" applyAlignment="1">
      <alignment horizontal="center" vertical="center" wrapText="1"/>
    </xf>
    <xf numFmtId="164" fontId="8" fillId="3" borderId="10" xfId="1" applyNumberFormat="1"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0" xfId="0" applyFont="1" applyBorder="1" applyAlignment="1">
      <alignment vertical="center" wrapText="1"/>
    </xf>
    <xf numFmtId="164" fontId="7" fillId="0" borderId="10" xfId="0" applyNumberFormat="1" applyFont="1" applyBorder="1" applyAlignment="1">
      <alignment horizontal="center" vertical="center" wrapText="1"/>
    </xf>
    <xf numFmtId="164" fontId="5" fillId="3" borderId="10" xfId="1" applyNumberFormat="1" applyFont="1" applyFill="1" applyBorder="1" applyAlignment="1">
      <alignment horizontal="right" vertical="center" wrapText="1"/>
    </xf>
    <xf numFmtId="164" fontId="14" fillId="0" borderId="10" xfId="4" applyNumberFormat="1" applyFont="1" applyFill="1" applyBorder="1" applyAlignment="1">
      <alignment horizontal="right" vertical="center" wrapText="1"/>
    </xf>
    <xf numFmtId="0" fontId="5" fillId="0" borderId="10" xfId="3" quotePrefix="1" applyFont="1" applyBorder="1" applyAlignment="1">
      <alignment vertical="center" wrapText="1"/>
    </xf>
    <xf numFmtId="164" fontId="14" fillId="0" borderId="10" xfId="4" applyNumberFormat="1" applyFont="1" applyFill="1" applyBorder="1" applyAlignment="1">
      <alignment vertical="center" wrapText="1"/>
    </xf>
    <xf numFmtId="0" fontId="5" fillId="0" borderId="10" xfId="3" applyFont="1" applyBorder="1" applyAlignment="1">
      <alignment vertical="center" wrapText="1"/>
    </xf>
    <xf numFmtId="0" fontId="8" fillId="0" borderId="4" xfId="0" applyFont="1" applyBorder="1"/>
    <xf numFmtId="0" fontId="2" fillId="2" borderId="10" xfId="0" quotePrefix="1" applyFont="1" applyFill="1" applyBorder="1" applyAlignment="1">
      <alignment vertical="center" wrapText="1"/>
    </xf>
    <xf numFmtId="0" fontId="8" fillId="3" borderId="11" xfId="0" applyFont="1" applyFill="1" applyBorder="1" applyAlignment="1">
      <alignment horizontal="center" vertical="center" wrapText="1"/>
    </xf>
    <xf numFmtId="164" fontId="7" fillId="2" borderId="12" xfId="0" applyNumberFormat="1" applyFont="1" applyFill="1" applyBorder="1" applyAlignment="1">
      <alignment horizontal="center" vertical="center" wrapText="1"/>
    </xf>
    <xf numFmtId="164" fontId="1" fillId="3" borderId="10" xfId="1" applyNumberFormat="1" applyFont="1" applyFill="1" applyBorder="1" applyAlignment="1">
      <alignment horizontal="center" vertical="center" wrapText="1"/>
    </xf>
    <xf numFmtId="164" fontId="2" fillId="3" borderId="10" xfId="1" applyNumberFormat="1" applyFont="1" applyFill="1" applyBorder="1" applyAlignment="1">
      <alignment horizontal="center" vertical="center" wrapText="1"/>
    </xf>
    <xf numFmtId="0" fontId="1" fillId="0" borderId="3" xfId="3" applyFont="1" applyBorder="1" applyAlignment="1">
      <alignment horizontal="center" vertical="center" wrapText="1"/>
    </xf>
    <xf numFmtId="0" fontId="1" fillId="0" borderId="4" xfId="3" applyFont="1" applyBorder="1" applyAlignment="1">
      <alignment horizontal="center" vertical="center" wrapText="1"/>
    </xf>
    <xf numFmtId="0" fontId="1" fillId="0" borderId="2" xfId="3" applyFont="1" applyBorder="1" applyAlignment="1">
      <alignment horizontal="center" vertical="center" wrapText="1"/>
    </xf>
    <xf numFmtId="0" fontId="3" fillId="0" borderId="0" xfId="3" applyFont="1" applyAlignment="1">
      <alignment horizontal="center" vertical="center" wrapText="1"/>
    </xf>
    <xf numFmtId="0" fontId="4" fillId="0" borderId="0" xfId="3" applyFont="1" applyAlignment="1">
      <alignment horizontal="center" vertical="center"/>
    </xf>
    <xf numFmtId="0" fontId="1" fillId="0" borderId="1" xfId="3" applyFont="1" applyBorder="1" applyAlignment="1">
      <alignment horizontal="center" vertical="center" wrapText="1"/>
    </xf>
    <xf numFmtId="0" fontId="5" fillId="0" borderId="8" xfId="3" applyFont="1" applyBorder="1" applyAlignment="1">
      <alignment horizontal="center" vertical="center"/>
    </xf>
    <xf numFmtId="0" fontId="1" fillId="0" borderId="5" xfId="3" applyFont="1" applyBorder="1" applyAlignment="1">
      <alignment horizontal="center" vertical="center" wrapText="1"/>
    </xf>
    <xf numFmtId="0" fontId="1" fillId="0" borderId="6" xfId="3" applyFont="1" applyBorder="1" applyAlignment="1">
      <alignment horizontal="center" vertical="center" wrapText="1"/>
    </xf>
    <xf numFmtId="0" fontId="1" fillId="0" borderId="7" xfId="3"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3"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cellXfs>
  <cellStyles count="5">
    <cellStyle name="Comma" xfId="1" builtinId="3"/>
    <cellStyle name="Comma 2" xfId="4" xr:uid="{00000000-0005-0000-0000-000001000000}"/>
    <cellStyle name="Normal" xfId="0" builtinId="0"/>
    <cellStyle name="Normal 2" xfId="3" xr:uid="{00000000-0005-0000-0000-000003000000}"/>
    <cellStyle name="Normal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workbookViewId="0">
      <selection activeCell="A3" sqref="A3:M3"/>
    </sheetView>
  </sheetViews>
  <sheetFormatPr defaultColWidth="9" defaultRowHeight="15.5" x14ac:dyDescent="0.35"/>
  <cols>
    <col min="1" max="1" width="9" style="10"/>
    <col min="2" max="2" width="40.58203125" style="10" customWidth="1"/>
    <col min="3" max="3" width="11.58203125" style="12" customWidth="1"/>
    <col min="4" max="10" width="11.58203125" style="10" customWidth="1"/>
    <col min="11" max="11" width="11.58203125" style="12" customWidth="1"/>
    <col min="12" max="16384" width="9" style="10"/>
  </cols>
  <sheetData>
    <row r="1" spans="1:13" x14ac:dyDescent="0.35">
      <c r="A1" s="1" t="s">
        <v>31</v>
      </c>
    </row>
    <row r="2" spans="1:13" ht="16.5" x14ac:dyDescent="0.35">
      <c r="A2" s="106" t="s">
        <v>30</v>
      </c>
      <c r="B2" s="106"/>
      <c r="C2" s="106"/>
      <c r="D2" s="106"/>
      <c r="E2" s="106"/>
      <c r="F2" s="106"/>
      <c r="G2" s="106"/>
      <c r="H2" s="106"/>
      <c r="I2" s="106"/>
      <c r="J2" s="106"/>
      <c r="K2" s="106"/>
      <c r="L2" s="9"/>
      <c r="M2" s="9"/>
    </row>
    <row r="3" spans="1:13" ht="16.5" x14ac:dyDescent="0.35">
      <c r="A3" s="107" t="s">
        <v>112</v>
      </c>
      <c r="B3" s="107"/>
      <c r="C3" s="107"/>
      <c r="D3" s="107"/>
      <c r="E3" s="107"/>
      <c r="F3" s="107"/>
      <c r="G3" s="107"/>
      <c r="H3" s="107"/>
      <c r="I3" s="107"/>
      <c r="J3" s="107"/>
      <c r="K3" s="107"/>
      <c r="L3" s="8"/>
      <c r="M3" s="8"/>
    </row>
    <row r="4" spans="1:13" x14ac:dyDescent="0.35">
      <c r="E4" s="11"/>
      <c r="F4" s="6"/>
      <c r="K4" s="6" t="s">
        <v>5</v>
      </c>
      <c r="M4" s="6"/>
    </row>
    <row r="5" spans="1:13" ht="67.5" customHeight="1" x14ac:dyDescent="0.35">
      <c r="A5" s="103" t="s">
        <v>8</v>
      </c>
      <c r="B5" s="103" t="s">
        <v>9</v>
      </c>
      <c r="C5" s="103" t="s">
        <v>10</v>
      </c>
      <c r="D5" s="104" t="s">
        <v>24</v>
      </c>
      <c r="E5" s="103" t="s">
        <v>11</v>
      </c>
      <c r="F5" s="103" t="s">
        <v>12</v>
      </c>
      <c r="G5" s="103"/>
      <c r="H5" s="104" t="s">
        <v>29</v>
      </c>
      <c r="I5" s="103" t="s">
        <v>13</v>
      </c>
      <c r="J5" s="103"/>
      <c r="K5" s="103" t="s">
        <v>14</v>
      </c>
    </row>
    <row r="6" spans="1:13" ht="90" x14ac:dyDescent="0.35">
      <c r="A6" s="103"/>
      <c r="B6" s="103"/>
      <c r="C6" s="103"/>
      <c r="D6" s="105"/>
      <c r="E6" s="103"/>
      <c r="F6" s="2" t="s">
        <v>15</v>
      </c>
      <c r="G6" s="2" t="s">
        <v>25</v>
      </c>
      <c r="H6" s="105"/>
      <c r="I6" s="2" t="s">
        <v>26</v>
      </c>
      <c r="J6" s="2" t="s">
        <v>1</v>
      </c>
      <c r="K6" s="103"/>
    </row>
    <row r="7" spans="1:13" s="7" customFormat="1" ht="21" customHeight="1" x14ac:dyDescent="0.3">
      <c r="A7" s="2"/>
      <c r="B7" s="2" t="s">
        <v>2</v>
      </c>
      <c r="C7" s="2"/>
      <c r="D7" s="3"/>
      <c r="E7" s="3"/>
      <c r="F7" s="3"/>
      <c r="G7" s="16">
        <f>+G8</f>
        <v>670</v>
      </c>
      <c r="H7" s="16">
        <f t="shared" ref="H7:J7" si="0">+H8</f>
        <v>241.8348</v>
      </c>
      <c r="I7" s="16">
        <f t="shared" si="0"/>
        <v>241.8348</v>
      </c>
      <c r="J7" s="16">
        <f t="shared" si="0"/>
        <v>241.8348</v>
      </c>
      <c r="K7" s="2"/>
    </row>
    <row r="8" spans="1:13" s="7" customFormat="1" ht="21" customHeight="1" x14ac:dyDescent="0.3">
      <c r="A8" s="2" t="s">
        <v>21</v>
      </c>
      <c r="B8" s="3" t="s">
        <v>28</v>
      </c>
      <c r="C8" s="2"/>
      <c r="D8" s="3"/>
      <c r="E8" s="3"/>
      <c r="F8" s="3"/>
      <c r="G8" s="16">
        <f>SUM(G9:G10)</f>
        <v>670</v>
      </c>
      <c r="H8" s="16">
        <f t="shared" ref="H8:J8" si="1">SUM(H9:H10)</f>
        <v>241.8348</v>
      </c>
      <c r="I8" s="16">
        <f t="shared" si="1"/>
        <v>241.8348</v>
      </c>
      <c r="J8" s="16">
        <f t="shared" si="1"/>
        <v>241.8348</v>
      </c>
      <c r="K8" s="2"/>
    </row>
    <row r="9" spans="1:13" ht="31" x14ac:dyDescent="0.35">
      <c r="A9" s="4">
        <v>1</v>
      </c>
      <c r="B9" s="5" t="s">
        <v>52</v>
      </c>
      <c r="C9" s="4" t="s">
        <v>51</v>
      </c>
      <c r="D9" s="5">
        <v>2023</v>
      </c>
      <c r="E9" s="5"/>
      <c r="F9" s="5" t="s">
        <v>54</v>
      </c>
      <c r="G9" s="15">
        <v>400</v>
      </c>
      <c r="H9" s="15">
        <v>219.1764</v>
      </c>
      <c r="I9" s="15">
        <v>219.1764</v>
      </c>
      <c r="J9" s="15">
        <v>219.1764</v>
      </c>
      <c r="K9" s="4"/>
    </row>
    <row r="10" spans="1:13" ht="46.5" x14ac:dyDescent="0.35">
      <c r="A10" s="4">
        <v>2</v>
      </c>
      <c r="B10" s="5" t="s">
        <v>53</v>
      </c>
      <c r="C10" s="4" t="s">
        <v>51</v>
      </c>
      <c r="D10" s="5">
        <v>2023</v>
      </c>
      <c r="E10" s="5"/>
      <c r="F10" s="5" t="s">
        <v>55</v>
      </c>
      <c r="G10" s="15">
        <v>270</v>
      </c>
      <c r="H10" s="15">
        <v>22.6584</v>
      </c>
      <c r="I10" s="15">
        <v>22.6584</v>
      </c>
      <c r="J10" s="15">
        <v>22.6584</v>
      </c>
      <c r="K10" s="4" t="s">
        <v>56</v>
      </c>
    </row>
    <row r="11" spans="1:13" x14ac:dyDescent="0.35">
      <c r="A11" s="12"/>
    </row>
    <row r="12" spans="1:13" x14ac:dyDescent="0.35">
      <c r="A12" s="12"/>
    </row>
  </sheetData>
  <mergeCells count="11">
    <mergeCell ref="K5:K6"/>
    <mergeCell ref="H5:H6"/>
    <mergeCell ref="D5:D6"/>
    <mergeCell ref="A2:K2"/>
    <mergeCell ref="A3:K3"/>
    <mergeCell ref="A5:A6"/>
    <mergeCell ref="B5:B6"/>
    <mergeCell ref="C5:C6"/>
    <mergeCell ref="E5:E6"/>
    <mergeCell ref="F5:G5"/>
    <mergeCell ref="I5:J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25"/>
  <sheetViews>
    <sheetView zoomScaleNormal="100" workbookViewId="0">
      <pane xSplit="6" ySplit="7" topLeftCell="G8" activePane="bottomRight" state="frozen"/>
      <selection activeCell="A3" sqref="A3:M3"/>
      <selection pane="topRight" activeCell="A3" sqref="A3:M3"/>
      <selection pane="bottomLeft" activeCell="A3" sqref="A3:M3"/>
      <selection pane="bottomRight" activeCell="A3" sqref="A3:M3"/>
    </sheetView>
  </sheetViews>
  <sheetFormatPr defaultColWidth="9" defaultRowHeight="15.5" x14ac:dyDescent="0.35"/>
  <cols>
    <col min="1" max="1" width="5.58203125" style="39" customWidth="1"/>
    <col min="2" max="2" width="40.58203125" style="20" customWidth="1"/>
    <col min="3" max="3" width="14.5" style="39" customWidth="1"/>
    <col min="4" max="4" width="45.75" style="39" customWidth="1"/>
    <col min="5" max="5" width="50.83203125" style="20" customWidth="1"/>
    <col min="6" max="6" width="11.58203125" style="39" customWidth="1"/>
    <col min="7" max="9" width="11.58203125" style="20" customWidth="1"/>
    <col min="10" max="10" width="15.83203125" style="20" customWidth="1"/>
    <col min="11" max="11" width="16" style="20" customWidth="1"/>
    <col min="12" max="12" width="11.58203125" style="20" customWidth="1"/>
    <col min="13" max="13" width="19" style="20" customWidth="1"/>
    <col min="14" max="19" width="9" style="20"/>
    <col min="20" max="20" width="27.83203125" style="20" bestFit="1" customWidth="1"/>
    <col min="21" max="16384" width="9" style="20"/>
  </cols>
  <sheetData>
    <row r="1" spans="1:24" x14ac:dyDescent="0.35">
      <c r="A1" s="17" t="s">
        <v>110</v>
      </c>
      <c r="B1" s="18"/>
      <c r="C1" s="19"/>
      <c r="D1" s="19"/>
      <c r="E1" s="18"/>
      <c r="F1" s="19"/>
      <c r="G1" s="18"/>
      <c r="H1" s="18"/>
      <c r="I1" s="18"/>
      <c r="J1" s="18"/>
      <c r="K1" s="18"/>
      <c r="L1" s="18"/>
      <c r="M1" s="18"/>
    </row>
    <row r="2" spans="1:24" ht="39" customHeight="1" x14ac:dyDescent="0.35">
      <c r="A2" s="96" t="s">
        <v>105</v>
      </c>
      <c r="B2" s="108"/>
      <c r="C2" s="108"/>
      <c r="D2" s="108"/>
      <c r="E2" s="108"/>
      <c r="F2" s="108"/>
      <c r="G2" s="108"/>
      <c r="H2" s="108"/>
      <c r="I2" s="108"/>
      <c r="J2" s="108"/>
      <c r="K2" s="108"/>
      <c r="L2" s="108"/>
      <c r="M2" s="108"/>
    </row>
    <row r="3" spans="1:24" ht="16.5" x14ac:dyDescent="0.35">
      <c r="A3" s="97" t="s">
        <v>113</v>
      </c>
      <c r="B3" s="97"/>
      <c r="C3" s="97"/>
      <c r="D3" s="97"/>
      <c r="E3" s="97"/>
      <c r="F3" s="97"/>
      <c r="G3" s="97"/>
      <c r="H3" s="97"/>
      <c r="I3" s="97"/>
      <c r="J3" s="97"/>
      <c r="K3" s="97"/>
      <c r="L3" s="97"/>
      <c r="M3" s="97"/>
    </row>
    <row r="4" spans="1:24" x14ac:dyDescent="0.35">
      <c r="A4" s="19"/>
      <c r="B4" s="18"/>
      <c r="C4" s="19"/>
      <c r="D4" s="19"/>
      <c r="E4" s="18"/>
      <c r="F4" s="19"/>
      <c r="G4" s="21"/>
      <c r="H4" s="18"/>
      <c r="I4" s="18"/>
      <c r="J4" s="18"/>
      <c r="K4" s="18"/>
      <c r="L4" s="21"/>
      <c r="M4" s="21" t="s">
        <v>5</v>
      </c>
    </row>
    <row r="5" spans="1:24" s="23" customFormat="1" ht="33" customHeight="1" x14ac:dyDescent="0.3">
      <c r="A5" s="98" t="s">
        <v>8</v>
      </c>
      <c r="B5" s="98" t="s">
        <v>9</v>
      </c>
      <c r="C5" s="93" t="s">
        <v>57</v>
      </c>
      <c r="D5" s="93" t="s">
        <v>92</v>
      </c>
      <c r="E5" s="98" t="s">
        <v>11</v>
      </c>
      <c r="F5" s="93" t="s">
        <v>24</v>
      </c>
      <c r="G5" s="98" t="s">
        <v>58</v>
      </c>
      <c r="H5" s="98"/>
      <c r="I5" s="98"/>
      <c r="J5" s="98" t="s">
        <v>106</v>
      </c>
      <c r="K5" s="98"/>
      <c r="L5" s="98" t="s">
        <v>59</v>
      </c>
      <c r="M5" s="98" t="s">
        <v>0</v>
      </c>
    </row>
    <row r="6" spans="1:24" s="23" customFormat="1" ht="27" customHeight="1" x14ac:dyDescent="0.3">
      <c r="A6" s="98"/>
      <c r="B6" s="98"/>
      <c r="C6" s="95"/>
      <c r="D6" s="95"/>
      <c r="E6" s="98"/>
      <c r="F6" s="95"/>
      <c r="G6" s="93" t="s">
        <v>60</v>
      </c>
      <c r="H6" s="98" t="s">
        <v>61</v>
      </c>
      <c r="I6" s="98"/>
      <c r="J6" s="98" t="s">
        <v>17</v>
      </c>
      <c r="K6" s="93" t="s">
        <v>20</v>
      </c>
      <c r="L6" s="98"/>
      <c r="M6" s="98"/>
    </row>
    <row r="7" spans="1:24" s="23" customFormat="1" ht="67.5" customHeight="1" x14ac:dyDescent="0.3">
      <c r="A7" s="98"/>
      <c r="B7" s="98"/>
      <c r="C7" s="95"/>
      <c r="D7" s="94"/>
      <c r="E7" s="98"/>
      <c r="F7" s="95"/>
      <c r="G7" s="94"/>
      <c r="H7" s="22" t="s">
        <v>17</v>
      </c>
      <c r="I7" s="22" t="s">
        <v>20</v>
      </c>
      <c r="J7" s="98"/>
      <c r="K7" s="94"/>
      <c r="L7" s="98"/>
      <c r="M7" s="98"/>
    </row>
    <row r="8" spans="1:24" s="26" customFormat="1" ht="30" customHeight="1" x14ac:dyDescent="0.3">
      <c r="A8" s="22"/>
      <c r="B8" s="22" t="s">
        <v>2</v>
      </c>
      <c r="C8" s="22"/>
      <c r="D8" s="48"/>
      <c r="E8" s="24"/>
      <c r="F8" s="22"/>
      <c r="G8" s="24"/>
      <c r="H8" s="25">
        <f>+H9+H20</f>
        <v>59020</v>
      </c>
      <c r="I8" s="25">
        <f>+I9+I20</f>
        <v>59020</v>
      </c>
      <c r="J8" s="25">
        <f>+J9+J20</f>
        <v>59020</v>
      </c>
      <c r="K8" s="25">
        <f>+K9+K20</f>
        <v>59020</v>
      </c>
      <c r="L8" s="24"/>
      <c r="M8" s="24"/>
      <c r="O8" s="26">
        <v>59020</v>
      </c>
      <c r="Q8" s="50">
        <f>+J8+'PL 06'!J8</f>
        <v>892059020</v>
      </c>
    </row>
    <row r="9" spans="1:24" s="26" customFormat="1" ht="30" x14ac:dyDescent="0.3">
      <c r="A9" s="29" t="s">
        <v>21</v>
      </c>
      <c r="B9" s="30" t="s">
        <v>65</v>
      </c>
      <c r="C9" s="29"/>
      <c r="D9" s="49"/>
      <c r="E9" s="30"/>
      <c r="F9" s="29"/>
      <c r="G9" s="30"/>
      <c r="H9" s="31">
        <f>+H10+H13+H16</f>
        <v>47620</v>
      </c>
      <c r="I9" s="31">
        <f>+I10+I13+I16</f>
        <v>47620</v>
      </c>
      <c r="J9" s="31">
        <f>+J10+J13+J16</f>
        <v>47620</v>
      </c>
      <c r="K9" s="31">
        <f>+K10+K13+K16</f>
        <v>47620</v>
      </c>
      <c r="L9" s="30"/>
      <c r="M9" s="30"/>
      <c r="O9" s="26">
        <v>47620</v>
      </c>
    </row>
    <row r="10" spans="1:24" s="26" customFormat="1" ht="39" customHeight="1" x14ac:dyDescent="0.3">
      <c r="A10" s="29" t="s">
        <v>3</v>
      </c>
      <c r="B10" s="30" t="s">
        <v>81</v>
      </c>
      <c r="C10" s="29"/>
      <c r="D10" s="49"/>
      <c r="E10" s="30"/>
      <c r="F10" s="29"/>
      <c r="G10" s="30"/>
      <c r="H10" s="31">
        <f>SUM(H11:H12)</f>
        <v>13000</v>
      </c>
      <c r="I10" s="31">
        <f>SUM(I11:I12)</f>
        <v>13000</v>
      </c>
      <c r="J10" s="31">
        <f>SUM(J11:J12)</f>
        <v>13000</v>
      </c>
      <c r="K10" s="31">
        <f>SUM(K11:K12)</f>
        <v>13000</v>
      </c>
      <c r="L10" s="30"/>
      <c r="M10" s="30"/>
      <c r="O10" s="26">
        <v>13000</v>
      </c>
      <c r="P10" s="50"/>
    </row>
    <row r="11" spans="1:24" ht="78" customHeight="1" x14ac:dyDescent="0.35">
      <c r="A11" s="32">
        <v>1</v>
      </c>
      <c r="B11" s="33" t="s">
        <v>98</v>
      </c>
      <c r="C11" s="32"/>
      <c r="D11" s="46" t="s">
        <v>97</v>
      </c>
      <c r="E11" s="33" t="s">
        <v>99</v>
      </c>
      <c r="F11" s="32" t="s">
        <v>63</v>
      </c>
      <c r="G11" s="33"/>
      <c r="H11" s="34">
        <v>10000</v>
      </c>
      <c r="I11" s="34">
        <v>10000</v>
      </c>
      <c r="J11" s="34">
        <v>10000</v>
      </c>
      <c r="K11" s="34">
        <v>10000</v>
      </c>
      <c r="L11" s="33"/>
      <c r="M11" s="32"/>
      <c r="N11" s="20" t="s">
        <v>107</v>
      </c>
      <c r="O11" s="20">
        <v>10000</v>
      </c>
      <c r="T11" s="20" t="s">
        <v>107</v>
      </c>
      <c r="U11" s="20">
        <f ca="1">SUMIF($N$11:$O$25,T11,$O$11:$O$25)</f>
        <v>14200</v>
      </c>
      <c r="V11" s="20">
        <v>2000</v>
      </c>
      <c r="W11" s="20">
        <f ca="1">U11+V11</f>
        <v>16200</v>
      </c>
      <c r="X11" s="20">
        <f ca="1">+W11/$W$14*100</f>
        <v>25.503778337531486</v>
      </c>
    </row>
    <row r="12" spans="1:24" s="40" customFormat="1" ht="147" customHeight="1" x14ac:dyDescent="0.35">
      <c r="A12" s="32">
        <v>2</v>
      </c>
      <c r="B12" s="28" t="s">
        <v>76</v>
      </c>
      <c r="C12" s="27" t="s">
        <v>62</v>
      </c>
      <c r="D12" s="47" t="s">
        <v>100</v>
      </c>
      <c r="E12" s="28" t="s">
        <v>77</v>
      </c>
      <c r="F12" s="27" t="s">
        <v>63</v>
      </c>
      <c r="G12" s="28"/>
      <c r="H12" s="42">
        <v>3000</v>
      </c>
      <c r="I12" s="42">
        <v>3000</v>
      </c>
      <c r="J12" s="42">
        <v>3000</v>
      </c>
      <c r="K12" s="42">
        <v>3000</v>
      </c>
      <c r="L12" s="28"/>
      <c r="M12" s="28"/>
      <c r="N12" s="40" t="s">
        <v>107</v>
      </c>
      <c r="O12" s="40">
        <v>3000</v>
      </c>
      <c r="T12" s="20" t="s">
        <v>108</v>
      </c>
      <c r="U12" s="20">
        <f t="shared" ref="U12:U13" ca="1" si="0">SUMIF($N$11:$O$25,T12,$O$11:$O$25)</f>
        <v>6620</v>
      </c>
      <c r="V12" s="40">
        <v>1000</v>
      </c>
      <c r="W12" s="20">
        <f t="shared" ref="W12:W13" ca="1" si="1">U12+V12</f>
        <v>7620</v>
      </c>
      <c r="X12" s="20">
        <f t="shared" ref="X12:X13" ca="1" si="2">+W12/$W$14*100</f>
        <v>11.996221662468514</v>
      </c>
    </row>
    <row r="13" spans="1:24" s="26" customFormat="1" ht="52.5" customHeight="1" x14ac:dyDescent="0.35">
      <c r="A13" s="29" t="s">
        <v>4</v>
      </c>
      <c r="B13" s="30" t="s">
        <v>82</v>
      </c>
      <c r="C13" s="29"/>
      <c r="D13" s="49"/>
      <c r="E13" s="30"/>
      <c r="F13" s="29"/>
      <c r="G13" s="30"/>
      <c r="H13" s="31">
        <f>SUM(H14:H15)</f>
        <v>6620</v>
      </c>
      <c r="I13" s="31">
        <f>SUM(I14:I15)</f>
        <v>6620</v>
      </c>
      <c r="J13" s="31">
        <f>SUM(J14:J15)</f>
        <v>6620</v>
      </c>
      <c r="K13" s="31">
        <f>SUM(K14:K15)</f>
        <v>6620</v>
      </c>
      <c r="L13" s="30"/>
      <c r="M13" s="29"/>
      <c r="O13" s="26">
        <v>6620</v>
      </c>
      <c r="Q13" s="50"/>
      <c r="R13" s="51"/>
      <c r="T13" s="40" t="s">
        <v>109</v>
      </c>
      <c r="U13" s="20">
        <f t="shared" ca="1" si="0"/>
        <v>38200</v>
      </c>
      <c r="V13" s="20">
        <v>1500</v>
      </c>
      <c r="W13" s="20">
        <f t="shared" ca="1" si="1"/>
        <v>39700</v>
      </c>
      <c r="X13" s="20">
        <f t="shared" ca="1" si="2"/>
        <v>62.5</v>
      </c>
    </row>
    <row r="14" spans="1:24" ht="46.5" x14ac:dyDescent="0.35">
      <c r="A14" s="32">
        <v>1</v>
      </c>
      <c r="B14" s="33" t="s">
        <v>85</v>
      </c>
      <c r="C14" s="32" t="s">
        <v>62</v>
      </c>
      <c r="D14" s="46" t="s">
        <v>101</v>
      </c>
      <c r="E14" s="33" t="s">
        <v>87</v>
      </c>
      <c r="F14" s="32" t="s">
        <v>63</v>
      </c>
      <c r="G14" s="33"/>
      <c r="H14" s="34">
        <v>3500</v>
      </c>
      <c r="I14" s="34">
        <v>3500</v>
      </c>
      <c r="J14" s="34">
        <v>3500</v>
      </c>
      <c r="K14" s="34">
        <v>3500</v>
      </c>
      <c r="L14" s="33"/>
      <c r="M14" s="33"/>
      <c r="N14" s="20" t="s">
        <v>108</v>
      </c>
      <c r="O14" s="20">
        <v>3500</v>
      </c>
      <c r="Q14" s="45"/>
      <c r="W14" s="20">
        <f ca="1">SUM(W11:W13)</f>
        <v>63520</v>
      </c>
    </row>
    <row r="15" spans="1:24" ht="67.5" customHeight="1" x14ac:dyDescent="0.35">
      <c r="A15" s="32">
        <v>2</v>
      </c>
      <c r="B15" s="33" t="s">
        <v>86</v>
      </c>
      <c r="C15" s="32" t="s">
        <v>62</v>
      </c>
      <c r="D15" s="46" t="s">
        <v>102</v>
      </c>
      <c r="E15" s="33" t="s">
        <v>88</v>
      </c>
      <c r="F15" s="32" t="s">
        <v>63</v>
      </c>
      <c r="G15" s="33"/>
      <c r="H15" s="34">
        <v>3120</v>
      </c>
      <c r="I15" s="34">
        <v>3120</v>
      </c>
      <c r="J15" s="34">
        <v>3120</v>
      </c>
      <c r="K15" s="34">
        <v>3120</v>
      </c>
      <c r="L15" s="33"/>
      <c r="M15" s="33"/>
      <c r="N15" s="20" t="s">
        <v>108</v>
      </c>
      <c r="O15" s="20">
        <v>3120</v>
      </c>
      <c r="Q15" s="45"/>
    </row>
    <row r="16" spans="1:24" s="26" customFormat="1" ht="40.5" customHeight="1" x14ac:dyDescent="0.3">
      <c r="A16" s="29" t="s">
        <v>84</v>
      </c>
      <c r="B16" s="30" t="s">
        <v>83</v>
      </c>
      <c r="C16" s="29"/>
      <c r="D16" s="49"/>
      <c r="E16" s="30"/>
      <c r="F16" s="29"/>
      <c r="G16" s="30"/>
      <c r="H16" s="31">
        <f>SUM(H17:H19)</f>
        <v>28000</v>
      </c>
      <c r="I16" s="31">
        <f>SUM(I17:I19)</f>
        <v>28000</v>
      </c>
      <c r="J16" s="31">
        <f>SUM(J17:J19)</f>
        <v>28000</v>
      </c>
      <c r="K16" s="31">
        <f>SUM(K17:K19)</f>
        <v>28000</v>
      </c>
      <c r="L16" s="30"/>
      <c r="M16" s="30"/>
      <c r="O16" s="26">
        <v>28000</v>
      </c>
    </row>
    <row r="17" spans="1:15" s="40" customFormat="1" ht="111" customHeight="1" x14ac:dyDescent="0.35">
      <c r="A17" s="27">
        <v>1</v>
      </c>
      <c r="B17" s="28" t="s">
        <v>73</v>
      </c>
      <c r="C17" s="27" t="s">
        <v>62</v>
      </c>
      <c r="D17" s="47" t="s">
        <v>96</v>
      </c>
      <c r="E17" s="28" t="s">
        <v>74</v>
      </c>
      <c r="F17" s="27" t="s">
        <v>63</v>
      </c>
      <c r="G17" s="28"/>
      <c r="H17" s="42">
        <v>15000</v>
      </c>
      <c r="I17" s="42">
        <v>15000</v>
      </c>
      <c r="J17" s="42">
        <v>15000</v>
      </c>
      <c r="K17" s="42">
        <v>15000</v>
      </c>
      <c r="L17" s="28"/>
      <c r="M17" s="28"/>
      <c r="N17" s="40" t="s">
        <v>109</v>
      </c>
      <c r="O17" s="40">
        <v>15000</v>
      </c>
    </row>
    <row r="18" spans="1:15" s="40" customFormat="1" ht="93" x14ac:dyDescent="0.35">
      <c r="A18" s="27">
        <v>2</v>
      </c>
      <c r="B18" s="28" t="s">
        <v>75</v>
      </c>
      <c r="C18" s="27" t="s">
        <v>62</v>
      </c>
      <c r="D18" s="47" t="s">
        <v>103</v>
      </c>
      <c r="E18" s="28" t="s">
        <v>89</v>
      </c>
      <c r="F18" s="27" t="s">
        <v>63</v>
      </c>
      <c r="G18" s="28"/>
      <c r="H18" s="42">
        <v>3000</v>
      </c>
      <c r="I18" s="42">
        <v>3000</v>
      </c>
      <c r="J18" s="42">
        <v>3000</v>
      </c>
      <c r="K18" s="42">
        <v>3000</v>
      </c>
      <c r="L18" s="28"/>
      <c r="M18" s="28"/>
      <c r="N18" s="40" t="s">
        <v>109</v>
      </c>
      <c r="O18" s="40">
        <v>3000</v>
      </c>
    </row>
    <row r="19" spans="1:15" s="40" customFormat="1" ht="60" customHeight="1" x14ac:dyDescent="0.35">
      <c r="A19" s="27">
        <v>3</v>
      </c>
      <c r="B19" s="28" t="s">
        <v>70</v>
      </c>
      <c r="C19" s="27" t="s">
        <v>71</v>
      </c>
      <c r="D19" s="47" t="s">
        <v>95</v>
      </c>
      <c r="E19" s="28" t="s">
        <v>72</v>
      </c>
      <c r="F19" s="27" t="s">
        <v>63</v>
      </c>
      <c r="G19" s="28"/>
      <c r="H19" s="42">
        <v>10000</v>
      </c>
      <c r="I19" s="42">
        <v>10000</v>
      </c>
      <c r="J19" s="42">
        <v>10000</v>
      </c>
      <c r="K19" s="42">
        <v>10000</v>
      </c>
      <c r="L19" s="28"/>
      <c r="M19" s="28"/>
      <c r="N19" s="40" t="s">
        <v>109</v>
      </c>
      <c r="O19" s="40">
        <v>10000</v>
      </c>
    </row>
    <row r="20" spans="1:15" s="26" customFormat="1" ht="45" x14ac:dyDescent="0.3">
      <c r="A20" s="29" t="s">
        <v>64</v>
      </c>
      <c r="B20" s="30" t="s">
        <v>66</v>
      </c>
      <c r="C20" s="29"/>
      <c r="D20" s="49"/>
      <c r="E20" s="30"/>
      <c r="F20" s="29"/>
      <c r="G20" s="30"/>
      <c r="H20" s="31">
        <f>+H21+H24</f>
        <v>11400</v>
      </c>
      <c r="I20" s="31">
        <f>+I21+I24</f>
        <v>11400</v>
      </c>
      <c r="J20" s="31">
        <f>+J21+J24</f>
        <v>11400</v>
      </c>
      <c r="K20" s="31">
        <f>+K21+K24</f>
        <v>11400</v>
      </c>
      <c r="L20" s="30"/>
      <c r="M20" s="30"/>
      <c r="O20" s="26">
        <v>11400</v>
      </c>
    </row>
    <row r="21" spans="1:15" s="26" customFormat="1" ht="51" customHeight="1" x14ac:dyDescent="0.3">
      <c r="A21" s="35" t="s">
        <v>3</v>
      </c>
      <c r="B21" s="36" t="s">
        <v>50</v>
      </c>
      <c r="C21" s="29"/>
      <c r="D21" s="49"/>
      <c r="E21" s="30"/>
      <c r="F21" s="29"/>
      <c r="G21" s="30"/>
      <c r="H21" s="31">
        <f>+SUM(H22:H23)</f>
        <v>10200</v>
      </c>
      <c r="I21" s="31">
        <f t="shared" ref="I21:K21" si="3">+SUM(I22:I23)</f>
        <v>10200</v>
      </c>
      <c r="J21" s="31">
        <f t="shared" si="3"/>
        <v>10200</v>
      </c>
      <c r="K21" s="31">
        <f t="shared" si="3"/>
        <v>10200</v>
      </c>
      <c r="L21" s="30"/>
      <c r="M21" s="30"/>
      <c r="O21" s="26">
        <v>10200</v>
      </c>
    </row>
    <row r="22" spans="1:15" ht="63.75" customHeight="1" x14ac:dyDescent="0.35">
      <c r="A22" s="37">
        <v>1</v>
      </c>
      <c r="B22" s="38" t="s">
        <v>78</v>
      </c>
      <c r="C22" s="32" t="s">
        <v>62</v>
      </c>
      <c r="D22" s="46" t="s">
        <v>94</v>
      </c>
      <c r="E22" s="33" t="s">
        <v>90</v>
      </c>
      <c r="F22" s="32" t="s">
        <v>63</v>
      </c>
      <c r="G22" s="33"/>
      <c r="H22" s="34">
        <v>6000</v>
      </c>
      <c r="I22" s="34">
        <v>6000</v>
      </c>
      <c r="J22" s="34">
        <v>6000</v>
      </c>
      <c r="K22" s="34">
        <v>6000</v>
      </c>
      <c r="L22" s="33"/>
      <c r="M22" s="33"/>
      <c r="N22" s="20" t="s">
        <v>109</v>
      </c>
      <c r="O22" s="20">
        <v>6000</v>
      </c>
    </row>
    <row r="23" spans="1:15" ht="63.75" customHeight="1" x14ac:dyDescent="0.35">
      <c r="A23" s="37">
        <v>2</v>
      </c>
      <c r="B23" s="38" t="s">
        <v>79</v>
      </c>
      <c r="C23" s="32" t="s">
        <v>62</v>
      </c>
      <c r="D23" s="46" t="s">
        <v>104</v>
      </c>
      <c r="E23" s="33" t="s">
        <v>80</v>
      </c>
      <c r="F23" s="32" t="s">
        <v>63</v>
      </c>
      <c r="G23" s="33"/>
      <c r="H23" s="34">
        <f>70*60</f>
        <v>4200</v>
      </c>
      <c r="I23" s="34">
        <f>70*60</f>
        <v>4200</v>
      </c>
      <c r="J23" s="34">
        <f>70*60</f>
        <v>4200</v>
      </c>
      <c r="K23" s="34">
        <f>70*60</f>
        <v>4200</v>
      </c>
      <c r="L23" s="33"/>
      <c r="M23" s="32"/>
      <c r="N23" s="20" t="s">
        <v>109</v>
      </c>
      <c r="O23" s="20">
        <v>4200</v>
      </c>
    </row>
    <row r="24" spans="1:15" s="26" customFormat="1" ht="78.75" customHeight="1" x14ac:dyDescent="0.3">
      <c r="A24" s="35" t="s">
        <v>4</v>
      </c>
      <c r="B24" s="36" t="s">
        <v>67</v>
      </c>
      <c r="C24" s="29"/>
      <c r="D24" s="49"/>
      <c r="E24" s="30"/>
      <c r="F24" s="29"/>
      <c r="G24" s="30"/>
      <c r="H24" s="31">
        <f>SUM(H25:H25)</f>
        <v>1200</v>
      </c>
      <c r="I24" s="31">
        <f>SUM(I25:I25)</f>
        <v>1200</v>
      </c>
      <c r="J24" s="31">
        <f>SUM(J25:J25)</f>
        <v>1200</v>
      </c>
      <c r="K24" s="31">
        <f>SUM(K25:K25)</f>
        <v>1200</v>
      </c>
      <c r="L24" s="30"/>
      <c r="M24" s="30"/>
      <c r="O24" s="26">
        <v>1200</v>
      </c>
    </row>
    <row r="25" spans="1:15" ht="103.5" customHeight="1" x14ac:dyDescent="0.35">
      <c r="A25" s="37">
        <v>1</v>
      </c>
      <c r="B25" s="38" t="s">
        <v>68</v>
      </c>
      <c r="C25" s="32" t="s">
        <v>62</v>
      </c>
      <c r="D25" s="46" t="s">
        <v>93</v>
      </c>
      <c r="E25" s="33" t="s">
        <v>91</v>
      </c>
      <c r="F25" s="32" t="s">
        <v>63</v>
      </c>
      <c r="G25" s="33"/>
      <c r="H25" s="44">
        <f>1500*0.8</f>
        <v>1200</v>
      </c>
      <c r="I25" s="44">
        <f>1500*0.8</f>
        <v>1200</v>
      </c>
      <c r="J25" s="44">
        <f>1500*0.8</f>
        <v>1200</v>
      </c>
      <c r="K25" s="44">
        <f>1500*0.8</f>
        <v>1200</v>
      </c>
      <c r="L25" s="33"/>
      <c r="M25" s="33"/>
      <c r="N25" s="20" t="s">
        <v>107</v>
      </c>
      <c r="O25" s="20">
        <v>1200</v>
      </c>
    </row>
  </sheetData>
  <mergeCells count="16">
    <mergeCell ref="A2:M2"/>
    <mergeCell ref="A3:M3"/>
    <mergeCell ref="A5:A7"/>
    <mergeCell ref="B5:B7"/>
    <mergeCell ref="C5:C7"/>
    <mergeCell ref="E5:E7"/>
    <mergeCell ref="F5:F7"/>
    <mergeCell ref="G5:I5"/>
    <mergeCell ref="J5:K5"/>
    <mergeCell ref="L5:L7"/>
    <mergeCell ref="M5:M7"/>
    <mergeCell ref="G6:G7"/>
    <mergeCell ref="H6:I6"/>
    <mergeCell ref="J6:J7"/>
    <mergeCell ref="K6:K7"/>
    <mergeCell ref="D5:D7"/>
  </mergeCells>
  <pageMargins left="0.15748031496062992" right="0.15748031496062992" top="0.59055118110236227" bottom="0.15748031496062992" header="0.31496062992125984" footer="0.15748031496062992"/>
  <pageSetup paperSize="9" scale="44" fitToHeight="0"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6"/>
  <sheetViews>
    <sheetView tabSelected="1" zoomScale="55" zoomScaleNormal="55" workbookViewId="0">
      <selection activeCell="L10" sqref="L10"/>
    </sheetView>
  </sheetViews>
  <sheetFormatPr defaultColWidth="9" defaultRowHeight="15.5" x14ac:dyDescent="0.35"/>
  <cols>
    <col min="1" max="1" width="5.58203125" style="40" customWidth="1"/>
    <col min="2" max="2" width="32.25" style="40" customWidth="1"/>
    <col min="3" max="3" width="14.58203125" style="43" customWidth="1"/>
    <col min="4" max="4" width="41.08203125" style="43" customWidth="1"/>
    <col min="5" max="5" width="34.83203125" style="40" customWidth="1"/>
    <col min="6" max="6" width="11.58203125" style="43" customWidth="1"/>
    <col min="7" max="7" width="16" style="40" hidden="1" customWidth="1"/>
    <col min="8" max="9" width="11.58203125" style="40" hidden="1" customWidth="1"/>
    <col min="10" max="10" width="13.5" style="40" customWidth="1"/>
    <col min="11" max="11" width="13.25" style="40" customWidth="1"/>
    <col min="12" max="12" width="11.58203125" style="40" customWidth="1"/>
    <col min="13" max="13" width="10.83203125" style="40" customWidth="1"/>
    <col min="14" max="14" width="8" style="40" customWidth="1"/>
    <col min="15" max="16384" width="9" style="40"/>
  </cols>
  <sheetData>
    <row r="1" spans="1:14" x14ac:dyDescent="0.35">
      <c r="A1" s="17"/>
      <c r="B1" s="20"/>
      <c r="C1" s="39"/>
      <c r="D1" s="39"/>
      <c r="E1" s="20"/>
      <c r="F1" s="39"/>
      <c r="G1" s="20"/>
      <c r="H1" s="20"/>
      <c r="I1" s="20"/>
      <c r="J1" s="20"/>
      <c r="K1" s="20"/>
      <c r="L1" s="20"/>
      <c r="M1" s="20"/>
      <c r="N1" s="20"/>
    </row>
    <row r="2" spans="1:14" ht="55.5" customHeight="1" x14ac:dyDescent="0.35">
      <c r="A2" s="96" t="s">
        <v>197</v>
      </c>
      <c r="B2" s="96"/>
      <c r="C2" s="96"/>
      <c r="D2" s="96"/>
      <c r="E2" s="96"/>
      <c r="F2" s="96"/>
      <c r="G2" s="96"/>
      <c r="H2" s="96"/>
      <c r="I2" s="96"/>
      <c r="J2" s="96"/>
      <c r="K2" s="96"/>
      <c r="L2" s="96"/>
      <c r="M2" s="96"/>
      <c r="N2" s="96"/>
    </row>
    <row r="3" spans="1:14" ht="27.75" customHeight="1" x14ac:dyDescent="0.35">
      <c r="A3" s="97" t="s">
        <v>200</v>
      </c>
      <c r="B3" s="97"/>
      <c r="C3" s="97"/>
      <c r="D3" s="97"/>
      <c r="E3" s="97"/>
      <c r="F3" s="97"/>
      <c r="G3" s="97"/>
      <c r="H3" s="97"/>
      <c r="I3" s="97"/>
      <c r="J3" s="97"/>
      <c r="K3" s="97"/>
      <c r="L3" s="97"/>
      <c r="M3" s="97"/>
      <c r="N3" s="97"/>
    </row>
    <row r="4" spans="1:14" ht="25.5" customHeight="1" x14ac:dyDescent="0.35">
      <c r="A4" s="20"/>
      <c r="B4" s="20"/>
      <c r="C4" s="39"/>
      <c r="D4" s="39"/>
      <c r="E4" s="20"/>
      <c r="F4" s="19"/>
      <c r="G4" s="21"/>
      <c r="H4" s="20"/>
      <c r="I4" s="20"/>
      <c r="J4" s="20"/>
      <c r="K4" s="20"/>
      <c r="L4" s="20"/>
      <c r="M4" s="99" t="s">
        <v>198</v>
      </c>
      <c r="N4" s="99"/>
    </row>
    <row r="5" spans="1:14" s="26" customFormat="1" ht="47.25" customHeight="1" x14ac:dyDescent="0.3">
      <c r="A5" s="98" t="s">
        <v>8</v>
      </c>
      <c r="B5" s="98" t="s">
        <v>9</v>
      </c>
      <c r="C5" s="93" t="s">
        <v>57</v>
      </c>
      <c r="D5" s="93" t="s">
        <v>92</v>
      </c>
      <c r="E5" s="98" t="s">
        <v>11</v>
      </c>
      <c r="F5" s="93" t="s">
        <v>24</v>
      </c>
      <c r="G5" s="98" t="s">
        <v>58</v>
      </c>
      <c r="H5" s="98"/>
      <c r="I5" s="98"/>
      <c r="J5" s="100" t="s">
        <v>119</v>
      </c>
      <c r="K5" s="101"/>
      <c r="L5" s="102"/>
      <c r="M5" s="98" t="s">
        <v>120</v>
      </c>
      <c r="N5" s="98" t="s">
        <v>0</v>
      </c>
    </row>
    <row r="6" spans="1:14" s="26" customFormat="1" ht="27.75" customHeight="1" x14ac:dyDescent="0.3">
      <c r="A6" s="98"/>
      <c r="B6" s="98"/>
      <c r="C6" s="95"/>
      <c r="D6" s="95"/>
      <c r="E6" s="98"/>
      <c r="F6" s="95"/>
      <c r="G6" s="93" t="s">
        <v>60</v>
      </c>
      <c r="H6" s="98" t="s">
        <v>61</v>
      </c>
      <c r="I6" s="98"/>
      <c r="J6" s="98" t="s">
        <v>118</v>
      </c>
      <c r="K6" s="93" t="s">
        <v>196</v>
      </c>
      <c r="L6" s="93" t="s">
        <v>199</v>
      </c>
      <c r="M6" s="98"/>
      <c r="N6" s="98"/>
    </row>
    <row r="7" spans="1:14" s="26" customFormat="1" ht="41.25" customHeight="1" x14ac:dyDescent="0.3">
      <c r="A7" s="98"/>
      <c r="B7" s="98"/>
      <c r="C7" s="94"/>
      <c r="D7" s="94"/>
      <c r="E7" s="98"/>
      <c r="F7" s="94"/>
      <c r="G7" s="94"/>
      <c r="H7" s="22" t="s">
        <v>17</v>
      </c>
      <c r="I7" s="22" t="s">
        <v>69</v>
      </c>
      <c r="J7" s="98"/>
      <c r="K7" s="94"/>
      <c r="L7" s="94"/>
      <c r="M7" s="98"/>
      <c r="N7" s="98"/>
    </row>
    <row r="8" spans="1:14" ht="35.25" customHeight="1" x14ac:dyDescent="0.35">
      <c r="A8" s="27"/>
      <c r="B8" s="22" t="s">
        <v>2</v>
      </c>
      <c r="C8" s="27"/>
      <c r="D8" s="27"/>
      <c r="E8" s="28"/>
      <c r="F8" s="27"/>
      <c r="G8" s="28"/>
      <c r="H8" s="41">
        <f>SUM(H9:H9)</f>
        <v>892</v>
      </c>
      <c r="I8" s="41">
        <f>SUM(I9:I9)</f>
        <v>892</v>
      </c>
      <c r="J8" s="41">
        <f>SUM(J9:J9)</f>
        <v>892000000</v>
      </c>
      <c r="K8" s="41">
        <f>SUM(K9:K9)</f>
        <v>874000000</v>
      </c>
      <c r="L8" s="41">
        <f>SUM(L9:L9)</f>
        <v>18000000</v>
      </c>
      <c r="M8" s="28"/>
      <c r="N8" s="28"/>
    </row>
    <row r="9" spans="1:14" ht="112.5" customHeight="1" x14ac:dyDescent="0.35">
      <c r="A9" s="32">
        <v>1</v>
      </c>
      <c r="B9" s="28" t="s">
        <v>114</v>
      </c>
      <c r="C9" s="27" t="s">
        <v>195</v>
      </c>
      <c r="D9" s="46" t="s">
        <v>117</v>
      </c>
      <c r="E9" s="27" t="s">
        <v>115</v>
      </c>
      <c r="F9" s="32">
        <v>2026</v>
      </c>
      <c r="G9" s="52" t="s">
        <v>116</v>
      </c>
      <c r="H9" s="42">
        <f>SUM(I9)</f>
        <v>892</v>
      </c>
      <c r="I9" s="42">
        <v>892</v>
      </c>
      <c r="J9" s="42">
        <f>SUM(K9:L9)</f>
        <v>892000000</v>
      </c>
      <c r="K9" s="42">
        <v>874000000</v>
      </c>
      <c r="L9" s="42">
        <v>18000000</v>
      </c>
      <c r="M9" s="52" t="s">
        <v>111</v>
      </c>
      <c r="N9" s="28"/>
    </row>
    <row r="10" spans="1:14" x14ac:dyDescent="0.35">
      <c r="A10" s="43"/>
    </row>
    <row r="11" spans="1:14" x14ac:dyDescent="0.35">
      <c r="A11" s="43"/>
    </row>
    <row r="12" spans="1:14" x14ac:dyDescent="0.35">
      <c r="A12" s="43"/>
    </row>
    <row r="13" spans="1:14" x14ac:dyDescent="0.35">
      <c r="A13" s="43"/>
    </row>
    <row r="14" spans="1:14" x14ac:dyDescent="0.35">
      <c r="A14" s="43"/>
    </row>
    <row r="15" spans="1:14" x14ac:dyDescent="0.35">
      <c r="A15" s="43"/>
    </row>
    <row r="16" spans="1:14" x14ac:dyDescent="0.35">
      <c r="A16" s="43"/>
    </row>
  </sheetData>
  <mergeCells count="18">
    <mergeCell ref="L6:L7"/>
    <mergeCell ref="J6:J7"/>
    <mergeCell ref="K6:K7"/>
    <mergeCell ref="D5:D7"/>
    <mergeCell ref="A2:N2"/>
    <mergeCell ref="A3:N3"/>
    <mergeCell ref="A5:A7"/>
    <mergeCell ref="B5:B7"/>
    <mergeCell ref="C5:C7"/>
    <mergeCell ref="E5:E7"/>
    <mergeCell ref="F5:F7"/>
    <mergeCell ref="G5:I5"/>
    <mergeCell ref="M5:M7"/>
    <mergeCell ref="N5:N7"/>
    <mergeCell ref="G6:G7"/>
    <mergeCell ref="M4:N4"/>
    <mergeCell ref="H6:I6"/>
    <mergeCell ref="J5:L5"/>
  </mergeCells>
  <pageMargins left="0.47244094488188981" right="0.15748031496062992" top="0.74803149606299213" bottom="0.15748031496062992" header="0.31496062992125984" footer="0.15748031496062992"/>
  <pageSetup paperSize="9" scale="6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73"/>
  <sheetViews>
    <sheetView topLeftCell="A12" workbookViewId="0">
      <selection activeCell="B32" sqref="B32"/>
    </sheetView>
  </sheetViews>
  <sheetFormatPr defaultRowHeight="15.5" x14ac:dyDescent="0.35"/>
  <cols>
    <col min="1" max="1" width="8.08203125" customWidth="1"/>
    <col min="2" max="2" width="56.5" customWidth="1"/>
    <col min="3" max="3" width="18.5" customWidth="1"/>
  </cols>
  <sheetData>
    <row r="1" spans="1:3" x14ac:dyDescent="0.35">
      <c r="A1" s="110" t="s">
        <v>111</v>
      </c>
      <c r="B1" s="110"/>
      <c r="C1" s="53" t="s">
        <v>121</v>
      </c>
    </row>
    <row r="2" spans="1:3" x14ac:dyDescent="0.35">
      <c r="A2" s="110" t="s">
        <v>122</v>
      </c>
      <c r="B2" s="110"/>
      <c r="C2" s="11"/>
    </row>
    <row r="3" spans="1:3" x14ac:dyDescent="0.35">
      <c r="A3" s="111" t="s">
        <v>123</v>
      </c>
      <c r="B3" s="111"/>
      <c r="C3" s="111"/>
    </row>
    <row r="4" spans="1:3" x14ac:dyDescent="0.35">
      <c r="A4" s="111" t="s">
        <v>124</v>
      </c>
      <c r="B4" s="111"/>
      <c r="C4" s="111"/>
    </row>
    <row r="5" spans="1:3" x14ac:dyDescent="0.35">
      <c r="A5" s="111" t="s">
        <v>125</v>
      </c>
      <c r="B5" s="111"/>
      <c r="C5" s="111"/>
    </row>
    <row r="6" spans="1:3" x14ac:dyDescent="0.35">
      <c r="A6" s="111" t="s">
        <v>126</v>
      </c>
      <c r="B6" s="111"/>
      <c r="C6" s="111"/>
    </row>
    <row r="7" spans="1:3" x14ac:dyDescent="0.35">
      <c r="A7" s="109" t="s">
        <v>127</v>
      </c>
      <c r="B7" s="109"/>
      <c r="C7" s="109"/>
    </row>
    <row r="8" spans="1:3" x14ac:dyDescent="0.35">
      <c r="A8" s="10"/>
      <c r="B8" s="10"/>
      <c r="C8" s="6" t="s">
        <v>128</v>
      </c>
    </row>
    <row r="9" spans="1:3" ht="27" customHeight="1" x14ac:dyDescent="0.35">
      <c r="A9" s="54" t="s">
        <v>129</v>
      </c>
      <c r="B9" s="54" t="s">
        <v>130</v>
      </c>
      <c r="C9" s="54" t="s">
        <v>39</v>
      </c>
    </row>
    <row r="10" spans="1:3" x14ac:dyDescent="0.35">
      <c r="A10" s="55" t="s">
        <v>21</v>
      </c>
      <c r="B10" s="56" t="s">
        <v>131</v>
      </c>
      <c r="C10" s="57"/>
    </row>
    <row r="11" spans="1:3" x14ac:dyDescent="0.35">
      <c r="A11" s="58" t="s">
        <v>3</v>
      </c>
      <c r="B11" s="59" t="s">
        <v>132</v>
      </c>
      <c r="C11" s="60"/>
    </row>
    <row r="12" spans="1:3" x14ac:dyDescent="0.35">
      <c r="A12" s="61" t="s">
        <v>4</v>
      </c>
      <c r="B12" s="62" t="s">
        <v>133</v>
      </c>
      <c r="C12" s="63"/>
    </row>
    <row r="13" spans="1:3" hidden="1" x14ac:dyDescent="0.35">
      <c r="A13" s="64" t="s">
        <v>134</v>
      </c>
      <c r="B13" s="65" t="s">
        <v>135</v>
      </c>
      <c r="C13" s="63"/>
    </row>
    <row r="14" spans="1:3" hidden="1" x14ac:dyDescent="0.35">
      <c r="A14" s="66" t="s">
        <v>136</v>
      </c>
      <c r="B14" s="67" t="s">
        <v>137</v>
      </c>
      <c r="C14" s="63"/>
    </row>
    <row r="15" spans="1:3" hidden="1" x14ac:dyDescent="0.35">
      <c r="A15" s="66" t="s">
        <v>138</v>
      </c>
      <c r="B15" s="67" t="s">
        <v>139</v>
      </c>
      <c r="C15" s="63"/>
    </row>
    <row r="16" spans="1:3" hidden="1" x14ac:dyDescent="0.35">
      <c r="A16" s="64" t="s">
        <v>140</v>
      </c>
      <c r="B16" s="65" t="s">
        <v>141</v>
      </c>
      <c r="C16" s="63"/>
    </row>
    <row r="17" spans="1:3" hidden="1" x14ac:dyDescent="0.35">
      <c r="A17" s="66" t="s">
        <v>136</v>
      </c>
      <c r="B17" s="67" t="s">
        <v>142</v>
      </c>
      <c r="C17" s="63"/>
    </row>
    <row r="18" spans="1:3" hidden="1" x14ac:dyDescent="0.35">
      <c r="A18" s="66" t="s">
        <v>138</v>
      </c>
      <c r="B18" s="67" t="s">
        <v>143</v>
      </c>
      <c r="C18" s="63"/>
    </row>
    <row r="19" spans="1:3" x14ac:dyDescent="0.35">
      <c r="A19" s="61" t="s">
        <v>84</v>
      </c>
      <c r="B19" s="62" t="s">
        <v>144</v>
      </c>
      <c r="C19" s="63"/>
    </row>
    <row r="20" spans="1:3" hidden="1" x14ac:dyDescent="0.35">
      <c r="A20" s="64" t="s">
        <v>145</v>
      </c>
      <c r="B20" s="65" t="s">
        <v>146</v>
      </c>
      <c r="C20" s="63"/>
    </row>
    <row r="21" spans="1:3" hidden="1" x14ac:dyDescent="0.35">
      <c r="A21" s="64" t="s">
        <v>147</v>
      </c>
      <c r="B21" s="65" t="s">
        <v>148</v>
      </c>
      <c r="C21" s="89"/>
    </row>
    <row r="22" spans="1:3" ht="22.5" customHeight="1" x14ac:dyDescent="0.35">
      <c r="A22" s="68" t="s">
        <v>64</v>
      </c>
      <c r="B22" s="69" t="s">
        <v>149</v>
      </c>
      <c r="C22" s="91">
        <f>+C23</f>
        <v>874000000</v>
      </c>
    </row>
    <row r="23" spans="1:3" x14ac:dyDescent="0.35">
      <c r="A23" s="68" t="s">
        <v>3</v>
      </c>
      <c r="B23" s="69" t="s">
        <v>192</v>
      </c>
      <c r="C23" s="91">
        <f>+C24</f>
        <v>874000000</v>
      </c>
    </row>
    <row r="24" spans="1:3" x14ac:dyDescent="0.35">
      <c r="A24" s="68">
        <v>1</v>
      </c>
      <c r="B24" s="69" t="s">
        <v>193</v>
      </c>
      <c r="C24" s="91">
        <f>+C25</f>
        <v>874000000</v>
      </c>
    </row>
    <row r="25" spans="1:3" ht="39.75" customHeight="1" x14ac:dyDescent="0.35">
      <c r="A25" s="68"/>
      <c r="B25" s="88" t="s">
        <v>194</v>
      </c>
      <c r="C25" s="92">
        <v>874000000</v>
      </c>
    </row>
    <row r="26" spans="1:3" x14ac:dyDescent="0.35">
      <c r="A26" s="68" t="s">
        <v>4</v>
      </c>
      <c r="B26" s="69" t="s">
        <v>191</v>
      </c>
      <c r="C26" s="90"/>
    </row>
    <row r="27" spans="1:3" x14ac:dyDescent="0.35">
      <c r="A27" s="61">
        <v>1</v>
      </c>
      <c r="B27" s="62" t="s">
        <v>141</v>
      </c>
      <c r="C27" s="70">
        <f>+C28+C29</f>
        <v>0</v>
      </c>
    </row>
    <row r="28" spans="1:3" x14ac:dyDescent="0.35">
      <c r="A28" s="61" t="s">
        <v>150</v>
      </c>
      <c r="B28" s="62" t="s">
        <v>142</v>
      </c>
      <c r="C28" s="71"/>
    </row>
    <row r="29" spans="1:3" x14ac:dyDescent="0.35">
      <c r="A29" s="61" t="s">
        <v>151</v>
      </c>
      <c r="B29" s="62" t="s">
        <v>143</v>
      </c>
      <c r="C29" s="70">
        <f>SUM(C30)</f>
        <v>0</v>
      </c>
    </row>
    <row r="30" spans="1:3" ht="31" hidden="1" x14ac:dyDescent="0.35">
      <c r="A30" s="72"/>
      <c r="B30" s="73" t="s">
        <v>152</v>
      </c>
      <c r="C30" s="74"/>
    </row>
    <row r="31" spans="1:3" hidden="1" x14ac:dyDescent="0.35">
      <c r="A31" s="72"/>
      <c r="B31" s="75"/>
      <c r="C31" s="76"/>
    </row>
    <row r="32" spans="1:3" ht="30" x14ac:dyDescent="0.35">
      <c r="A32" s="61">
        <v>2</v>
      </c>
      <c r="B32" s="62" t="s">
        <v>153</v>
      </c>
      <c r="C32" s="63"/>
    </row>
    <row r="33" spans="1:3" x14ac:dyDescent="0.35">
      <c r="A33" s="66" t="s">
        <v>134</v>
      </c>
      <c r="B33" s="67" t="s">
        <v>154</v>
      </c>
      <c r="C33" s="63"/>
    </row>
    <row r="34" spans="1:3" ht="31" hidden="1" x14ac:dyDescent="0.35">
      <c r="A34" s="63"/>
      <c r="B34" s="75" t="s">
        <v>155</v>
      </c>
      <c r="C34" s="63"/>
    </row>
    <row r="35" spans="1:3" ht="31" hidden="1" x14ac:dyDescent="0.35">
      <c r="A35" s="63"/>
      <c r="B35" s="75" t="s">
        <v>156</v>
      </c>
      <c r="C35" s="63"/>
    </row>
    <row r="36" spans="1:3" x14ac:dyDescent="0.35">
      <c r="A36" s="66" t="s">
        <v>140</v>
      </c>
      <c r="B36" s="67" t="s">
        <v>137</v>
      </c>
      <c r="C36" s="63"/>
    </row>
    <row r="37" spans="1:3" x14ac:dyDescent="0.35">
      <c r="A37" s="66" t="s">
        <v>157</v>
      </c>
      <c r="B37" s="67" t="s">
        <v>139</v>
      </c>
      <c r="C37" s="63"/>
    </row>
    <row r="38" spans="1:3" hidden="1" x14ac:dyDescent="0.35">
      <c r="A38" s="63"/>
      <c r="B38" s="75" t="s">
        <v>158</v>
      </c>
      <c r="C38" s="63"/>
    </row>
    <row r="39" spans="1:3" hidden="1" x14ac:dyDescent="0.35">
      <c r="A39" s="63"/>
      <c r="B39" s="75" t="s">
        <v>159</v>
      </c>
      <c r="C39" s="63"/>
    </row>
    <row r="40" spans="1:3" x14ac:dyDescent="0.35">
      <c r="A40" s="61">
        <v>3</v>
      </c>
      <c r="B40" s="62" t="s">
        <v>160</v>
      </c>
      <c r="C40" s="70">
        <f>+C41+C42</f>
        <v>0</v>
      </c>
    </row>
    <row r="41" spans="1:3" x14ac:dyDescent="0.35">
      <c r="A41" s="66" t="s">
        <v>145</v>
      </c>
      <c r="B41" s="67" t="s">
        <v>137</v>
      </c>
      <c r="C41" s="63"/>
    </row>
    <row r="42" spans="1:3" x14ac:dyDescent="0.35">
      <c r="A42" s="66" t="s">
        <v>147</v>
      </c>
      <c r="B42" s="67" t="s">
        <v>139</v>
      </c>
      <c r="C42" s="77">
        <f>+C43</f>
        <v>0</v>
      </c>
    </row>
    <row r="43" spans="1:3" x14ac:dyDescent="0.35">
      <c r="A43" s="66"/>
      <c r="B43" s="73" t="s">
        <v>161</v>
      </c>
      <c r="C43" s="74"/>
    </row>
    <row r="44" spans="1:3" x14ac:dyDescent="0.35">
      <c r="A44" s="61">
        <v>4</v>
      </c>
      <c r="B44" s="62" t="s">
        <v>162</v>
      </c>
      <c r="C44" s="63"/>
    </row>
    <row r="45" spans="1:3" x14ac:dyDescent="0.35">
      <c r="A45" s="66" t="s">
        <v>163</v>
      </c>
      <c r="B45" s="67" t="s">
        <v>137</v>
      </c>
      <c r="C45" s="63"/>
    </row>
    <row r="46" spans="1:3" x14ac:dyDescent="0.35">
      <c r="A46" s="66" t="s">
        <v>164</v>
      </c>
      <c r="B46" s="67" t="s">
        <v>139</v>
      </c>
      <c r="C46" s="63"/>
    </row>
    <row r="47" spans="1:3" hidden="1" x14ac:dyDescent="0.35">
      <c r="A47" s="61">
        <v>5</v>
      </c>
      <c r="B47" s="62" t="s">
        <v>165</v>
      </c>
      <c r="C47" s="70">
        <f>+C48+C49</f>
        <v>0</v>
      </c>
    </row>
    <row r="48" spans="1:3" hidden="1" x14ac:dyDescent="0.35">
      <c r="A48" s="66" t="s">
        <v>166</v>
      </c>
      <c r="B48" s="67" t="s">
        <v>137</v>
      </c>
      <c r="C48" s="63"/>
    </row>
    <row r="49" spans="1:3" hidden="1" x14ac:dyDescent="0.35">
      <c r="A49" s="66" t="s">
        <v>167</v>
      </c>
      <c r="B49" s="67" t="s">
        <v>168</v>
      </c>
      <c r="C49" s="78">
        <f>+C50</f>
        <v>0</v>
      </c>
    </row>
    <row r="50" spans="1:3" hidden="1" x14ac:dyDescent="0.35">
      <c r="A50" s="72"/>
      <c r="B50" s="73"/>
      <c r="C50" s="74"/>
    </row>
    <row r="51" spans="1:3" hidden="1" x14ac:dyDescent="0.35">
      <c r="A51" s="79">
        <v>6</v>
      </c>
      <c r="B51" s="80" t="s">
        <v>169</v>
      </c>
      <c r="C51" s="81">
        <f>C52+C53</f>
        <v>0</v>
      </c>
    </row>
    <row r="52" spans="1:3" hidden="1" x14ac:dyDescent="0.35">
      <c r="A52" s="66" t="s">
        <v>170</v>
      </c>
      <c r="B52" s="67" t="s">
        <v>137</v>
      </c>
      <c r="C52" s="63"/>
    </row>
    <row r="53" spans="1:3" hidden="1" x14ac:dyDescent="0.35">
      <c r="A53" s="66" t="s">
        <v>171</v>
      </c>
      <c r="B53" s="67" t="s">
        <v>139</v>
      </c>
      <c r="C53" s="77">
        <f>SUM(C54:C59)</f>
        <v>0</v>
      </c>
    </row>
    <row r="54" spans="1:3" ht="62" hidden="1" x14ac:dyDescent="0.35">
      <c r="A54" s="66"/>
      <c r="B54" s="73" t="s">
        <v>172</v>
      </c>
      <c r="C54" s="82"/>
    </row>
    <row r="55" spans="1:3" ht="62" hidden="1" x14ac:dyDescent="0.35">
      <c r="A55" s="66"/>
      <c r="B55" s="73" t="s">
        <v>173</v>
      </c>
      <c r="C55" s="83"/>
    </row>
    <row r="56" spans="1:3" ht="31" hidden="1" x14ac:dyDescent="0.35">
      <c r="A56" s="72"/>
      <c r="B56" s="84" t="s">
        <v>174</v>
      </c>
      <c r="C56" s="85"/>
    </row>
    <row r="57" spans="1:3" ht="31" hidden="1" x14ac:dyDescent="0.35">
      <c r="A57" s="72"/>
      <c r="B57" s="84" t="s">
        <v>175</v>
      </c>
      <c r="C57" s="85"/>
    </row>
    <row r="58" spans="1:3" hidden="1" x14ac:dyDescent="0.35">
      <c r="A58" s="72"/>
      <c r="B58" s="86"/>
      <c r="C58" s="85"/>
    </row>
    <row r="59" spans="1:3" hidden="1" x14ac:dyDescent="0.35">
      <c r="A59" s="72"/>
      <c r="B59" s="86"/>
      <c r="C59" s="85"/>
    </row>
    <row r="60" spans="1:3" hidden="1" x14ac:dyDescent="0.35">
      <c r="A60" s="61">
        <v>7</v>
      </c>
      <c r="B60" s="62" t="s">
        <v>176</v>
      </c>
      <c r="C60" s="70">
        <f>+C61+C62</f>
        <v>0</v>
      </c>
    </row>
    <row r="61" spans="1:3" hidden="1" x14ac:dyDescent="0.35">
      <c r="A61" s="66" t="s">
        <v>177</v>
      </c>
      <c r="B61" s="67" t="s">
        <v>178</v>
      </c>
      <c r="C61" s="78"/>
    </row>
    <row r="62" spans="1:3" hidden="1" x14ac:dyDescent="0.35">
      <c r="A62" s="66" t="s">
        <v>179</v>
      </c>
      <c r="B62" s="67" t="s">
        <v>190</v>
      </c>
      <c r="C62" s="78"/>
    </row>
    <row r="63" spans="1:3" hidden="1" x14ac:dyDescent="0.35">
      <c r="A63" s="61">
        <v>8</v>
      </c>
      <c r="B63" s="62" t="s">
        <v>180</v>
      </c>
      <c r="C63" s="63"/>
    </row>
    <row r="64" spans="1:3" hidden="1" x14ac:dyDescent="0.35">
      <c r="A64" s="66" t="s">
        <v>181</v>
      </c>
      <c r="B64" s="67" t="s">
        <v>137</v>
      </c>
      <c r="C64" s="63"/>
    </row>
    <row r="65" spans="1:3" hidden="1" x14ac:dyDescent="0.35">
      <c r="A65" s="66" t="s">
        <v>182</v>
      </c>
      <c r="B65" s="67" t="s">
        <v>139</v>
      </c>
      <c r="C65" s="63"/>
    </row>
    <row r="66" spans="1:3" hidden="1" x14ac:dyDescent="0.35">
      <c r="A66" s="61">
        <v>9</v>
      </c>
      <c r="B66" s="62" t="s">
        <v>183</v>
      </c>
      <c r="C66" s="63"/>
    </row>
    <row r="67" spans="1:3" hidden="1" x14ac:dyDescent="0.35">
      <c r="A67" s="66" t="s">
        <v>184</v>
      </c>
      <c r="B67" s="67" t="s">
        <v>137</v>
      </c>
      <c r="C67" s="63"/>
    </row>
    <row r="68" spans="1:3" hidden="1" x14ac:dyDescent="0.35">
      <c r="A68" s="66" t="s">
        <v>185</v>
      </c>
      <c r="B68" s="67" t="s">
        <v>139</v>
      </c>
      <c r="C68" s="63"/>
    </row>
    <row r="69" spans="1:3" hidden="1" x14ac:dyDescent="0.35">
      <c r="A69" s="61">
        <v>10</v>
      </c>
      <c r="B69" s="62" t="s">
        <v>186</v>
      </c>
      <c r="C69" s="63"/>
    </row>
    <row r="70" spans="1:3" hidden="1" x14ac:dyDescent="0.35">
      <c r="A70" s="66" t="s">
        <v>187</v>
      </c>
      <c r="B70" s="67" t="s">
        <v>137</v>
      </c>
      <c r="C70" s="63"/>
    </row>
    <row r="71" spans="1:3" hidden="1" x14ac:dyDescent="0.35">
      <c r="A71" s="66" t="s">
        <v>188</v>
      </c>
      <c r="B71" s="67" t="s">
        <v>139</v>
      </c>
      <c r="C71" s="63"/>
    </row>
    <row r="72" spans="1:3" hidden="1" x14ac:dyDescent="0.35">
      <c r="A72" s="63"/>
      <c r="B72" s="67" t="s">
        <v>189</v>
      </c>
      <c r="C72" s="63"/>
    </row>
    <row r="73" spans="1:3" x14ac:dyDescent="0.35">
      <c r="A73" s="87"/>
      <c r="B73" s="87"/>
      <c r="C73" s="87"/>
    </row>
  </sheetData>
  <mergeCells count="7">
    <mergeCell ref="A7:C7"/>
    <mergeCell ref="A1:B1"/>
    <mergeCell ref="A2:B2"/>
    <mergeCell ref="A3:C3"/>
    <mergeCell ref="A4:C4"/>
    <mergeCell ref="A5:C5"/>
    <mergeCell ref="A6:C6"/>
  </mergeCells>
  <pageMargins left="0.7" right="0.36"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0"/>
  <sheetViews>
    <sheetView workbookViewId="0">
      <selection activeCell="D17" sqref="D17"/>
    </sheetView>
  </sheetViews>
  <sheetFormatPr defaultColWidth="9" defaultRowHeight="15.5" x14ac:dyDescent="0.35"/>
  <cols>
    <col min="1" max="1" width="5.58203125" style="10" customWidth="1"/>
    <col min="2" max="2" width="40.58203125" style="10" customWidth="1"/>
    <col min="3" max="15" width="8.58203125" style="10" customWidth="1"/>
    <col min="16" max="16" width="11.25" style="10" customWidth="1"/>
    <col min="17" max="17" width="12.5" style="10" customWidth="1"/>
    <col min="18" max="19" width="8.58203125" style="10" customWidth="1"/>
    <col min="20" max="20" width="10.5" style="10" customWidth="1"/>
    <col min="21" max="21" width="12.25" style="10" customWidth="1"/>
    <col min="22" max="23" width="8.58203125" style="10" customWidth="1"/>
    <col min="24" max="24" width="10.75" style="10" customWidth="1"/>
    <col min="25" max="25" width="12.5" style="10" customWidth="1"/>
    <col min="26" max="26" width="8.58203125" style="10" customWidth="1"/>
    <col min="27" max="16384" width="9" style="10"/>
  </cols>
  <sheetData>
    <row r="1" spans="1:27" x14ac:dyDescent="0.35">
      <c r="A1" s="1" t="s">
        <v>49</v>
      </c>
    </row>
    <row r="2" spans="1:27" ht="16.5" x14ac:dyDescent="0.35">
      <c r="A2" s="106" t="s">
        <v>48</v>
      </c>
      <c r="B2" s="106"/>
      <c r="C2" s="106"/>
      <c r="D2" s="106"/>
      <c r="E2" s="106"/>
      <c r="F2" s="106"/>
      <c r="G2" s="106"/>
      <c r="H2" s="106"/>
      <c r="I2" s="106"/>
      <c r="J2" s="106"/>
      <c r="K2" s="106"/>
      <c r="L2" s="106"/>
      <c r="M2" s="106"/>
      <c r="N2" s="106"/>
      <c r="O2" s="106"/>
      <c r="P2" s="106"/>
      <c r="Q2" s="106"/>
      <c r="R2" s="106"/>
      <c r="S2" s="106"/>
      <c r="T2" s="106"/>
      <c r="U2" s="106"/>
      <c r="V2" s="106"/>
      <c r="W2" s="106"/>
      <c r="X2" s="106"/>
      <c r="Y2" s="106"/>
      <c r="Z2" s="106"/>
    </row>
    <row r="3" spans="1:27" ht="16.5" x14ac:dyDescent="0.35">
      <c r="A3" s="107" t="s">
        <v>6</v>
      </c>
      <c r="B3" s="107"/>
      <c r="C3" s="107"/>
      <c r="D3" s="107"/>
      <c r="E3" s="107"/>
      <c r="F3" s="107"/>
      <c r="G3" s="107"/>
      <c r="H3" s="107"/>
      <c r="I3" s="107"/>
      <c r="J3" s="107"/>
      <c r="K3" s="107"/>
      <c r="L3" s="107"/>
      <c r="M3" s="107"/>
      <c r="N3" s="107"/>
      <c r="O3" s="107"/>
      <c r="P3" s="107"/>
      <c r="Q3" s="107"/>
      <c r="R3" s="107"/>
      <c r="S3" s="107"/>
      <c r="T3" s="107"/>
      <c r="U3" s="107"/>
      <c r="V3" s="107"/>
      <c r="W3" s="107"/>
      <c r="X3" s="107"/>
      <c r="Y3" s="107"/>
      <c r="Z3" s="107"/>
    </row>
    <row r="4" spans="1:27" x14ac:dyDescent="0.35">
      <c r="E4" s="11"/>
      <c r="F4" s="6"/>
      <c r="K4" s="6"/>
      <c r="Z4" s="6" t="s">
        <v>5</v>
      </c>
    </row>
    <row r="5" spans="1:27" s="12" customFormat="1" ht="31.5" customHeight="1" x14ac:dyDescent="0.35">
      <c r="A5" s="103" t="s">
        <v>8</v>
      </c>
      <c r="B5" s="103" t="s">
        <v>9</v>
      </c>
      <c r="C5" s="103" t="s">
        <v>32</v>
      </c>
      <c r="D5" s="104" t="s">
        <v>47</v>
      </c>
      <c r="E5" s="104" t="s">
        <v>24</v>
      </c>
      <c r="F5" s="113" t="s">
        <v>33</v>
      </c>
      <c r="G5" s="114"/>
      <c r="H5" s="114"/>
      <c r="I5" s="114"/>
      <c r="J5" s="114"/>
      <c r="K5" s="114"/>
      <c r="L5" s="114"/>
      <c r="M5" s="115"/>
      <c r="N5" s="103" t="s">
        <v>34</v>
      </c>
      <c r="O5" s="103"/>
      <c r="P5" s="103"/>
      <c r="Q5" s="103"/>
      <c r="R5" s="103" t="s">
        <v>13</v>
      </c>
      <c r="S5" s="103"/>
      <c r="T5" s="103"/>
      <c r="U5" s="103"/>
      <c r="V5" s="103"/>
      <c r="W5" s="103"/>
      <c r="X5" s="103"/>
      <c r="Y5" s="103"/>
      <c r="Z5" s="103" t="s">
        <v>0</v>
      </c>
      <c r="AA5" s="13"/>
    </row>
    <row r="6" spans="1:27" s="12" customFormat="1" x14ac:dyDescent="0.35">
      <c r="A6" s="103"/>
      <c r="B6" s="103"/>
      <c r="C6" s="103"/>
      <c r="D6" s="105"/>
      <c r="E6" s="105"/>
      <c r="F6" s="103" t="s">
        <v>35</v>
      </c>
      <c r="G6" s="103" t="s">
        <v>16</v>
      </c>
      <c r="H6" s="103"/>
      <c r="I6" s="103"/>
      <c r="J6" s="103"/>
      <c r="K6" s="103"/>
      <c r="L6" s="103"/>
      <c r="M6" s="103"/>
      <c r="N6" s="103" t="s">
        <v>17</v>
      </c>
      <c r="O6" s="103" t="s">
        <v>36</v>
      </c>
      <c r="P6" s="103"/>
      <c r="Q6" s="103"/>
      <c r="R6" s="103" t="s">
        <v>7</v>
      </c>
      <c r="S6" s="103"/>
      <c r="T6" s="103"/>
      <c r="U6" s="103"/>
      <c r="V6" s="103" t="s">
        <v>1</v>
      </c>
      <c r="W6" s="103"/>
      <c r="X6" s="103"/>
      <c r="Y6" s="103"/>
      <c r="Z6" s="103"/>
      <c r="AA6" s="13"/>
    </row>
    <row r="7" spans="1:27" s="12" customFormat="1" ht="17.25" customHeight="1" x14ac:dyDescent="0.35">
      <c r="A7" s="103"/>
      <c r="B7" s="103"/>
      <c r="C7" s="103"/>
      <c r="D7" s="105"/>
      <c r="E7" s="105"/>
      <c r="F7" s="103"/>
      <c r="G7" s="113" t="s">
        <v>18</v>
      </c>
      <c r="H7" s="114"/>
      <c r="I7" s="114"/>
      <c r="J7" s="114"/>
      <c r="K7" s="114"/>
      <c r="L7" s="114"/>
      <c r="M7" s="115"/>
      <c r="N7" s="103"/>
      <c r="O7" s="103" t="s">
        <v>37</v>
      </c>
      <c r="P7" s="103"/>
      <c r="Q7" s="104" t="s">
        <v>46</v>
      </c>
      <c r="R7" s="103" t="s">
        <v>17</v>
      </c>
      <c r="S7" s="103" t="s">
        <v>18</v>
      </c>
      <c r="T7" s="103"/>
      <c r="U7" s="104" t="s">
        <v>46</v>
      </c>
      <c r="V7" s="103" t="s">
        <v>17</v>
      </c>
      <c r="W7" s="103" t="s">
        <v>18</v>
      </c>
      <c r="X7" s="103"/>
      <c r="Y7" s="104" t="s">
        <v>46</v>
      </c>
      <c r="Z7" s="103"/>
      <c r="AA7" s="13"/>
    </row>
    <row r="8" spans="1:27" s="12" customFormat="1" ht="15.75" customHeight="1" x14ac:dyDescent="0.35">
      <c r="A8" s="103"/>
      <c r="B8" s="103"/>
      <c r="C8" s="103"/>
      <c r="D8" s="105"/>
      <c r="E8" s="105"/>
      <c r="F8" s="103"/>
      <c r="G8" s="104" t="s">
        <v>17</v>
      </c>
      <c r="H8" s="103" t="s">
        <v>37</v>
      </c>
      <c r="I8" s="103"/>
      <c r="J8" s="103"/>
      <c r="K8" s="103" t="s">
        <v>38</v>
      </c>
      <c r="L8" s="103"/>
      <c r="M8" s="103"/>
      <c r="N8" s="103"/>
      <c r="O8" s="103" t="s">
        <v>39</v>
      </c>
      <c r="P8" s="104" t="s">
        <v>45</v>
      </c>
      <c r="Q8" s="105"/>
      <c r="R8" s="103"/>
      <c r="S8" s="103" t="s">
        <v>37</v>
      </c>
      <c r="T8" s="103"/>
      <c r="U8" s="105"/>
      <c r="V8" s="103"/>
      <c r="W8" s="103" t="s">
        <v>37</v>
      </c>
      <c r="X8" s="103"/>
      <c r="Y8" s="105"/>
      <c r="Z8" s="103"/>
      <c r="AA8" s="13"/>
    </row>
    <row r="9" spans="1:27" s="12" customFormat="1" ht="15.75" customHeight="1" x14ac:dyDescent="0.35">
      <c r="A9" s="103"/>
      <c r="B9" s="103"/>
      <c r="C9" s="103"/>
      <c r="D9" s="105"/>
      <c r="E9" s="105"/>
      <c r="F9" s="103"/>
      <c r="G9" s="105"/>
      <c r="H9" s="103"/>
      <c r="I9" s="103"/>
      <c r="J9" s="103"/>
      <c r="K9" s="103"/>
      <c r="L9" s="103"/>
      <c r="M9" s="103"/>
      <c r="N9" s="103"/>
      <c r="O9" s="103"/>
      <c r="P9" s="105"/>
      <c r="Q9" s="105"/>
      <c r="R9" s="103"/>
      <c r="S9" s="103" t="s">
        <v>39</v>
      </c>
      <c r="T9" s="104" t="s">
        <v>45</v>
      </c>
      <c r="U9" s="105"/>
      <c r="V9" s="103"/>
      <c r="W9" s="103" t="s">
        <v>39</v>
      </c>
      <c r="X9" s="104" t="s">
        <v>45</v>
      </c>
      <c r="Y9" s="105"/>
      <c r="Z9" s="103"/>
      <c r="AA9" s="112"/>
    </row>
    <row r="10" spans="1:27" s="12" customFormat="1" ht="18" customHeight="1" x14ac:dyDescent="0.35">
      <c r="A10" s="103"/>
      <c r="B10" s="103"/>
      <c r="C10" s="103"/>
      <c r="D10" s="105"/>
      <c r="E10" s="105"/>
      <c r="F10" s="103"/>
      <c r="G10" s="105"/>
      <c r="H10" s="103"/>
      <c r="I10" s="103"/>
      <c r="J10" s="103"/>
      <c r="K10" s="103"/>
      <c r="L10" s="103"/>
      <c r="M10" s="103"/>
      <c r="N10" s="103"/>
      <c r="O10" s="103"/>
      <c r="P10" s="105"/>
      <c r="Q10" s="105"/>
      <c r="R10" s="103"/>
      <c r="S10" s="103"/>
      <c r="T10" s="105"/>
      <c r="U10" s="105"/>
      <c r="V10" s="103"/>
      <c r="W10" s="103"/>
      <c r="X10" s="105"/>
      <c r="Y10" s="105"/>
      <c r="Z10" s="103"/>
      <c r="AA10" s="112"/>
    </row>
    <row r="11" spans="1:27" s="12" customFormat="1" x14ac:dyDescent="0.35">
      <c r="A11" s="103"/>
      <c r="B11" s="103"/>
      <c r="C11" s="103"/>
      <c r="D11" s="105"/>
      <c r="E11" s="105"/>
      <c r="F11" s="103"/>
      <c r="G11" s="105"/>
      <c r="H11" s="103" t="s">
        <v>39</v>
      </c>
      <c r="I11" s="103" t="s">
        <v>18</v>
      </c>
      <c r="J11" s="103"/>
      <c r="K11" s="103" t="s">
        <v>40</v>
      </c>
      <c r="L11" s="103"/>
      <c r="M11" s="103"/>
      <c r="N11" s="103"/>
      <c r="O11" s="103"/>
      <c r="P11" s="105"/>
      <c r="Q11" s="105"/>
      <c r="R11" s="103"/>
      <c r="S11" s="103"/>
      <c r="T11" s="105"/>
      <c r="U11" s="105"/>
      <c r="V11" s="103"/>
      <c r="W11" s="103"/>
      <c r="X11" s="105"/>
      <c r="Y11" s="105"/>
      <c r="Z11" s="103"/>
      <c r="AA11" s="13"/>
    </row>
    <row r="12" spans="1:27" s="12" customFormat="1" ht="102" customHeight="1" x14ac:dyDescent="0.35">
      <c r="A12" s="103"/>
      <c r="B12" s="103"/>
      <c r="C12" s="103"/>
      <c r="D12" s="116"/>
      <c r="E12" s="116"/>
      <c r="F12" s="103"/>
      <c r="G12" s="116"/>
      <c r="H12" s="103"/>
      <c r="I12" s="2" t="s">
        <v>19</v>
      </c>
      <c r="J12" s="2" t="s">
        <v>41</v>
      </c>
      <c r="K12" s="2" t="s">
        <v>39</v>
      </c>
      <c r="L12" s="2" t="s">
        <v>42</v>
      </c>
      <c r="M12" s="2" t="s">
        <v>43</v>
      </c>
      <c r="N12" s="103"/>
      <c r="O12" s="103"/>
      <c r="P12" s="116"/>
      <c r="Q12" s="116"/>
      <c r="R12" s="103"/>
      <c r="S12" s="103"/>
      <c r="T12" s="116"/>
      <c r="U12" s="116"/>
      <c r="V12" s="103"/>
      <c r="W12" s="103"/>
      <c r="X12" s="116"/>
      <c r="Y12" s="116"/>
      <c r="Z12" s="103"/>
      <c r="AA12" s="13"/>
    </row>
    <row r="13" spans="1:27" x14ac:dyDescent="0.35">
      <c r="A13" s="5"/>
      <c r="B13" s="2" t="s">
        <v>2</v>
      </c>
      <c r="C13" s="5"/>
      <c r="D13" s="5"/>
      <c r="E13" s="5"/>
      <c r="F13" s="5"/>
      <c r="G13" s="5"/>
      <c r="H13" s="5"/>
      <c r="I13" s="5"/>
      <c r="J13" s="5"/>
      <c r="K13" s="5"/>
      <c r="L13" s="5"/>
      <c r="M13" s="5"/>
      <c r="N13" s="5"/>
      <c r="O13" s="5"/>
      <c r="P13" s="5"/>
      <c r="Q13" s="5"/>
      <c r="R13" s="5"/>
      <c r="S13" s="5"/>
      <c r="T13" s="5"/>
      <c r="U13" s="5"/>
      <c r="V13" s="5"/>
      <c r="W13" s="5"/>
      <c r="X13" s="5"/>
      <c r="Y13" s="5"/>
      <c r="Z13" s="5"/>
      <c r="AA13" s="14"/>
    </row>
    <row r="14" spans="1:27" ht="30" x14ac:dyDescent="0.35">
      <c r="A14" s="2" t="s">
        <v>3</v>
      </c>
      <c r="B14" s="3" t="s">
        <v>27</v>
      </c>
      <c r="C14" s="5"/>
      <c r="D14" s="5"/>
      <c r="E14" s="5"/>
      <c r="F14" s="5"/>
      <c r="G14" s="5"/>
      <c r="H14" s="5"/>
      <c r="I14" s="5"/>
      <c r="J14" s="5"/>
      <c r="K14" s="5"/>
      <c r="L14" s="5"/>
      <c r="M14" s="5"/>
      <c r="N14" s="5"/>
      <c r="O14" s="5"/>
      <c r="P14" s="5"/>
      <c r="Q14" s="5"/>
      <c r="R14" s="5"/>
      <c r="S14" s="5"/>
      <c r="T14" s="5"/>
      <c r="U14" s="5"/>
      <c r="V14" s="5"/>
      <c r="W14" s="5"/>
      <c r="X14" s="5"/>
      <c r="Y14" s="5"/>
      <c r="Z14" s="5"/>
      <c r="AA14" s="14"/>
    </row>
    <row r="15" spans="1:27" x14ac:dyDescent="0.35">
      <c r="A15" s="5"/>
      <c r="B15" s="5" t="s">
        <v>22</v>
      </c>
      <c r="C15" s="5"/>
      <c r="D15" s="5"/>
      <c r="E15" s="5"/>
      <c r="F15" s="5"/>
      <c r="G15" s="5"/>
      <c r="H15" s="5"/>
      <c r="I15" s="5"/>
      <c r="J15" s="5"/>
      <c r="K15" s="5"/>
      <c r="L15" s="5"/>
      <c r="M15" s="5"/>
      <c r="N15" s="5"/>
      <c r="O15" s="5"/>
      <c r="P15" s="5"/>
      <c r="Q15" s="5"/>
      <c r="R15" s="5"/>
      <c r="S15" s="5"/>
      <c r="T15" s="5"/>
      <c r="U15" s="5"/>
      <c r="V15" s="5"/>
      <c r="W15" s="5"/>
      <c r="X15" s="5"/>
      <c r="Y15" s="5"/>
      <c r="Z15" s="5"/>
      <c r="AA15" s="14"/>
    </row>
    <row r="16" spans="1:27" x14ac:dyDescent="0.35">
      <c r="A16" s="5"/>
      <c r="B16" s="5" t="s">
        <v>23</v>
      </c>
      <c r="C16" s="5"/>
      <c r="D16" s="5"/>
      <c r="E16" s="5"/>
      <c r="F16" s="5"/>
      <c r="G16" s="5"/>
      <c r="H16" s="5"/>
      <c r="I16" s="5"/>
      <c r="J16" s="5"/>
      <c r="K16" s="5"/>
      <c r="L16" s="5"/>
      <c r="M16" s="5"/>
      <c r="N16" s="5"/>
      <c r="O16" s="5"/>
      <c r="P16" s="5"/>
      <c r="Q16" s="5"/>
      <c r="R16" s="5"/>
      <c r="S16" s="5"/>
      <c r="T16" s="5"/>
      <c r="U16" s="5"/>
      <c r="V16" s="5"/>
      <c r="W16" s="5"/>
      <c r="X16" s="5"/>
      <c r="Y16" s="5"/>
      <c r="Z16" s="5"/>
      <c r="AA16" s="14"/>
    </row>
    <row r="17" spans="1:27" ht="30" x14ac:dyDescent="0.35">
      <c r="A17" s="2" t="s">
        <v>4</v>
      </c>
      <c r="B17" s="3" t="s">
        <v>44</v>
      </c>
      <c r="C17" s="5"/>
      <c r="D17" s="5"/>
      <c r="E17" s="5"/>
      <c r="F17" s="5"/>
      <c r="G17" s="5"/>
      <c r="H17" s="5"/>
      <c r="I17" s="5"/>
      <c r="J17" s="5"/>
      <c r="K17" s="5"/>
      <c r="L17" s="5"/>
      <c r="M17" s="5"/>
      <c r="N17" s="5"/>
      <c r="O17" s="5"/>
      <c r="P17" s="5"/>
      <c r="Q17" s="5"/>
      <c r="R17" s="5"/>
      <c r="S17" s="5"/>
      <c r="T17" s="5"/>
      <c r="U17" s="5"/>
      <c r="V17" s="5"/>
      <c r="W17" s="5"/>
      <c r="X17" s="5"/>
      <c r="Y17" s="5"/>
      <c r="Z17" s="5"/>
      <c r="AA17" s="14"/>
    </row>
    <row r="18" spans="1:27" x14ac:dyDescent="0.35">
      <c r="A18" s="5"/>
      <c r="B18" s="5" t="s">
        <v>22</v>
      </c>
      <c r="C18" s="5"/>
      <c r="D18" s="5"/>
      <c r="E18" s="5"/>
      <c r="F18" s="5"/>
      <c r="G18" s="5"/>
      <c r="H18" s="5"/>
      <c r="I18" s="5"/>
      <c r="J18" s="5"/>
      <c r="K18" s="5"/>
      <c r="L18" s="5"/>
      <c r="M18" s="5"/>
      <c r="N18" s="5"/>
      <c r="O18" s="5"/>
      <c r="P18" s="5"/>
      <c r="Q18" s="5"/>
      <c r="R18" s="5"/>
      <c r="S18" s="5"/>
      <c r="T18" s="5"/>
      <c r="U18" s="5"/>
      <c r="V18" s="5"/>
      <c r="W18" s="5"/>
      <c r="X18" s="5"/>
      <c r="Y18" s="5"/>
      <c r="Z18" s="5"/>
      <c r="AA18" s="14"/>
    </row>
    <row r="19" spans="1:27" x14ac:dyDescent="0.35">
      <c r="A19" s="5"/>
      <c r="B19" s="5" t="s">
        <v>23</v>
      </c>
      <c r="C19" s="5"/>
      <c r="D19" s="5"/>
      <c r="E19" s="5"/>
      <c r="F19" s="5"/>
      <c r="G19" s="5"/>
      <c r="H19" s="5"/>
      <c r="I19" s="5"/>
      <c r="J19" s="5"/>
      <c r="K19" s="5"/>
      <c r="L19" s="5"/>
      <c r="M19" s="5"/>
      <c r="N19" s="5"/>
      <c r="O19" s="5"/>
      <c r="P19" s="5"/>
      <c r="Q19" s="5"/>
      <c r="R19" s="5"/>
      <c r="S19" s="5"/>
      <c r="T19" s="5"/>
      <c r="U19" s="5"/>
      <c r="V19" s="5"/>
      <c r="W19" s="5"/>
      <c r="X19" s="5"/>
      <c r="Y19" s="5"/>
      <c r="Z19" s="5"/>
      <c r="AA19" s="14"/>
    </row>
    <row r="20" spans="1:27" x14ac:dyDescent="0.35">
      <c r="A20" s="5"/>
      <c r="B20" s="5"/>
      <c r="C20" s="5"/>
      <c r="D20" s="5"/>
      <c r="E20" s="5"/>
      <c r="F20" s="5"/>
      <c r="G20" s="5"/>
      <c r="H20" s="5"/>
      <c r="I20" s="5"/>
      <c r="J20" s="5"/>
      <c r="K20" s="5"/>
      <c r="L20" s="5"/>
      <c r="M20" s="5"/>
      <c r="N20" s="5"/>
      <c r="O20" s="5"/>
      <c r="P20" s="5"/>
      <c r="Q20" s="5"/>
      <c r="R20" s="5"/>
      <c r="S20" s="5"/>
      <c r="T20" s="5"/>
      <c r="U20" s="5"/>
      <c r="V20" s="5"/>
      <c r="W20" s="5"/>
      <c r="X20" s="5"/>
      <c r="Y20" s="5"/>
      <c r="Z20" s="5"/>
      <c r="AA20" s="14"/>
    </row>
  </sheetData>
  <mergeCells count="41">
    <mergeCell ref="A5:A12"/>
    <mergeCell ref="B5:B12"/>
    <mergeCell ref="C5:C12"/>
    <mergeCell ref="N5:Q5"/>
    <mergeCell ref="R5:Y5"/>
    <mergeCell ref="R7:R12"/>
    <mergeCell ref="S7:T7"/>
    <mergeCell ref="V7:V12"/>
    <mergeCell ref="W7:X7"/>
    <mergeCell ref="D5:D12"/>
    <mergeCell ref="E5:E12"/>
    <mergeCell ref="Z5:Z12"/>
    <mergeCell ref="F6:F12"/>
    <mergeCell ref="G6:M6"/>
    <mergeCell ref="N6:N12"/>
    <mergeCell ref="O6:Q6"/>
    <mergeCell ref="R6:U6"/>
    <mergeCell ref="V6:Y6"/>
    <mergeCell ref="O7:P7"/>
    <mergeCell ref="Y7:Y12"/>
    <mergeCell ref="X9:X12"/>
    <mergeCell ref="G8:G12"/>
    <mergeCell ref="S9:S12"/>
    <mergeCell ref="W9:W12"/>
    <mergeCell ref="U7:U12"/>
    <mergeCell ref="A2:Z2"/>
    <mergeCell ref="A3:Z3"/>
    <mergeCell ref="AA9:AA10"/>
    <mergeCell ref="H11:H12"/>
    <mergeCell ref="I11:J11"/>
    <mergeCell ref="K11:M11"/>
    <mergeCell ref="F5:M5"/>
    <mergeCell ref="G7:M7"/>
    <mergeCell ref="Q7:Q12"/>
    <mergeCell ref="P8:P12"/>
    <mergeCell ref="T9:T12"/>
    <mergeCell ref="H8:J10"/>
    <mergeCell ref="K8:M10"/>
    <mergeCell ref="O8:O12"/>
    <mergeCell ref="S8:T8"/>
    <mergeCell ref="W8:X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PL 03</vt:lpstr>
      <vt:lpstr>PL 05</vt:lpstr>
      <vt:lpstr>PL 06</vt:lpstr>
      <vt:lpstr>Biểu 47</vt:lpstr>
      <vt:lpstr>PL 04</vt:lpstr>
      <vt:lpstr>'Biểu 47'!Print_Area</vt:lpstr>
      <vt:lpstr>'PL 05'!Print_Area</vt:lpstr>
      <vt:lpstr>'PL 06'!Print_Area</vt:lpstr>
      <vt:lpstr>'PL 05'!Print_Titles</vt:lpstr>
      <vt:lpstr>'PL 06'!Print_Titles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Linh Nguyễn Quý</dc:creator>
  <cp:lastModifiedBy>Admin</cp:lastModifiedBy>
  <cp:lastPrinted>2026-06-30T06:51:06Z</cp:lastPrinted>
  <dcterms:created xsi:type="dcterms:W3CDTF">2025-07-16T08:34:31Z</dcterms:created>
  <dcterms:modified xsi:type="dcterms:W3CDTF">2026-07-01T09:50:36Z</dcterms:modified>
</cp:coreProperties>
</file>